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Desktop\"/>
    </mc:Choice>
  </mc:AlternateContent>
  <xr:revisionPtr revIDLastSave="0" documentId="13_ncr:1_{22F1B295-C6F9-444A-A2FB-F621F535B574}" xr6:coauthVersionLast="47" xr6:coauthVersionMax="47" xr10:uidLastSave="{00000000-0000-0000-0000-000000000000}"/>
  <bookViews>
    <workbookView xWindow="28680" yWindow="-120" windowWidth="29040" windowHeight="15840" xr2:uid="{2B4FC911-977E-4FA3-9427-F8B520995D09}"/>
  </bookViews>
  <sheets>
    <sheet name="Sheet1" sheetId="1" r:id="rId1"/>
  </sheets>
  <definedNames>
    <definedName name="_xlnm._FilterDatabase" localSheetId="0" hidden="1">Sheet1!$A$3:$M$60</definedName>
    <definedName name="_xlnm.Print_Area" localSheetId="0">Sheet1!$A$1:$M$60</definedName>
    <definedName name="_xlnm.Print_Titles" localSheetId="0">Sheet1!$1:$3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1" l="1"/>
  <c r="K16" i="1"/>
  <c r="K50" i="1"/>
  <c r="K57" i="1"/>
  <c r="K54" i="1"/>
  <c r="K52" i="1"/>
  <c r="K48" i="1"/>
  <c r="K45" i="1"/>
  <c r="K43" i="1"/>
  <c r="K41" i="1"/>
  <c r="K39" i="1"/>
  <c r="K37" i="1"/>
  <c r="K36" i="1"/>
  <c r="K35" i="1"/>
  <c r="K33" i="1"/>
  <c r="K29" i="1"/>
  <c r="K27" i="1"/>
  <c r="K21" i="1"/>
  <c r="K19" i="1"/>
  <c r="K14" i="1"/>
  <c r="K13" i="1"/>
  <c r="K12" i="1"/>
  <c r="K11" i="1"/>
  <c r="K8" i="1"/>
  <c r="K7" i="1"/>
  <c r="O8" i="1" s="1"/>
  <c r="O57" i="1" l="1"/>
  <c r="K60" i="1"/>
  <c r="L33" i="1" s="1"/>
  <c r="O21" i="1"/>
  <c r="O54" i="1"/>
  <c r="O16" i="1"/>
  <c r="O45" i="1"/>
  <c r="L27" i="1" l="1"/>
  <c r="L7" i="1"/>
  <c r="L25" i="1"/>
  <c r="L21" i="1"/>
  <c r="L13" i="1"/>
  <c r="L39" i="1"/>
  <c r="L35" i="1"/>
  <c r="L8" i="1"/>
  <c r="L29" i="1"/>
  <c r="L54" i="1"/>
  <c r="L43" i="1"/>
  <c r="L57" i="1"/>
  <c r="L45" i="1"/>
  <c r="L52" i="1"/>
  <c r="L37" i="1"/>
  <c r="L48" i="1"/>
  <c r="L14" i="1"/>
  <c r="L16" i="1"/>
  <c r="L19" i="1"/>
  <c r="L11" i="1"/>
  <c r="L12" i="1"/>
  <c r="L36" i="1"/>
  <c r="L50" i="1"/>
  <c r="O60" i="1"/>
  <c r="L41" i="1" l="1"/>
  <c r="L62" i="1" s="1"/>
</calcChain>
</file>

<file path=xl/sharedStrings.xml><?xml version="1.0" encoding="utf-8"?>
<sst xmlns="http://schemas.openxmlformats.org/spreadsheetml/2006/main" count="382" uniqueCount="137">
  <si>
    <t xml:space="preserve">関連様式 </t>
    <phoneticPr fontId="1"/>
  </si>
  <si>
    <t>項目加重 ⽐率</t>
    <phoneticPr fontId="1"/>
  </si>
  <si>
    <t>評価点</t>
    <phoneticPr fontId="1"/>
  </si>
  <si>
    <t>⽐重割合 （％）</t>
  </si>
  <si>
    <t>評価観点</t>
  </si>
  <si>
    <t>１　本業務に対する理解</t>
    <rPh sb="2" eb="5">
      <t>ホンギョウム</t>
    </rPh>
    <rPh sb="6" eb="7">
      <t>タイ</t>
    </rPh>
    <rPh sb="9" eb="11">
      <t>リカイ</t>
    </rPh>
    <phoneticPr fontId="1"/>
  </si>
  <si>
    <t>1.1.</t>
    <phoneticPr fontId="1"/>
  </si>
  <si>
    <t>本業務に関する目的・概要に対する理解</t>
    <rPh sb="0" eb="1">
      <t>ホン</t>
    </rPh>
    <rPh sb="1" eb="3">
      <t>ギョウム</t>
    </rPh>
    <phoneticPr fontId="1"/>
  </si>
  <si>
    <t>－</t>
    <phoneticPr fontId="1"/>
  </si>
  <si>
    <t>基礎点</t>
    <rPh sb="0" eb="2">
      <t>キソ</t>
    </rPh>
    <rPh sb="2" eb="3">
      <t>テン</t>
    </rPh>
    <phoneticPr fontId="1"/>
  </si>
  <si>
    <t>1.2.</t>
    <phoneticPr fontId="1"/>
  </si>
  <si>
    <t>本業務に関する目的・概要に対する取組方針</t>
    <rPh sb="0" eb="1">
      <t>ホン</t>
    </rPh>
    <rPh sb="1" eb="3">
      <t>ギョウム</t>
    </rPh>
    <phoneticPr fontId="1"/>
  </si>
  <si>
    <t>加点</t>
    <rPh sb="0" eb="2">
      <t>カテン</t>
    </rPh>
    <phoneticPr fontId="1"/>
  </si>
  <si>
    <t>2.1.</t>
    <phoneticPr fontId="1"/>
  </si>
  <si>
    <t>提案書記載依頼事項の内容について記載されており、記載内容が実現性のある内容であること。</t>
    <phoneticPr fontId="1"/>
  </si>
  <si>
    <t>2.2.</t>
    <phoneticPr fontId="1"/>
  </si>
  <si>
    <t>－</t>
    <phoneticPr fontId="1"/>
  </si>
  <si>
    <t>基礎点</t>
    <rPh sb="0" eb="3">
      <t>キソテン</t>
    </rPh>
    <phoneticPr fontId="1"/>
  </si>
  <si>
    <t>加点</t>
    <rPh sb="0" eb="2">
      <t>カテン</t>
    </rPh>
    <phoneticPr fontId="1"/>
  </si>
  <si>
    <t>3．機能要求に関する提案</t>
  </si>
  <si>
    <t>3.1.</t>
    <phoneticPr fontId="1"/>
  </si>
  <si>
    <t>機能要件の実現</t>
  </si>
  <si>
    <t>3.2.</t>
    <phoneticPr fontId="1"/>
  </si>
  <si>
    <t>データ連携の実現</t>
    <phoneticPr fontId="1"/>
  </si>
  <si>
    <t>提案書記載依頼事項の内容について記載されており、記載内容が実装可能な内容であること。</t>
    <phoneticPr fontId="1"/>
  </si>
  <si>
    <t>4.1.</t>
    <phoneticPr fontId="1"/>
  </si>
  <si>
    <t>4. 非機能要求に関する提案</t>
    <phoneticPr fontId="1"/>
  </si>
  <si>
    <t>非機能要件の実現</t>
    <phoneticPr fontId="1"/>
  </si>
  <si>
    <t>4.2.</t>
    <phoneticPr fontId="1"/>
  </si>
  <si>
    <t>4.3.</t>
    <phoneticPr fontId="1"/>
  </si>
  <si>
    <t>システム方式</t>
    <phoneticPr fontId="1"/>
  </si>
  <si>
    <t>4.4.</t>
    <phoneticPr fontId="1"/>
  </si>
  <si>
    <t>拡張性</t>
    <phoneticPr fontId="1"/>
  </si>
  <si>
    <t>4.5.</t>
    <phoneticPr fontId="1"/>
  </si>
  <si>
    <t>上位互換性</t>
    <phoneticPr fontId="1"/>
  </si>
  <si>
    <t>4.9.</t>
    <phoneticPr fontId="1"/>
  </si>
  <si>
    <t xml:space="preserve"> 構築（開発・テス ト）及び運⽤に関す るプロジェクト管理</t>
    <phoneticPr fontId="1"/>
  </si>
  <si>
    <t>4.10.</t>
    <phoneticPr fontId="1"/>
  </si>
  <si>
    <t>4.11.</t>
    <phoneticPr fontId="1"/>
  </si>
  <si>
    <t>4.12.</t>
    <phoneticPr fontId="1"/>
  </si>
  <si>
    <t xml:space="preserve"> サービスレベル合意(SLA)</t>
    <phoneticPr fontId="1"/>
  </si>
  <si>
    <t>品質マネジメントシステムに係る要件（２）を満たす場合、高く評価する。</t>
  </si>
  <si>
    <t>上記計</t>
    <rPh sb="0" eb="2">
      <t>ジョウキ</t>
    </rPh>
    <rPh sb="2" eb="3">
      <t>ケイ</t>
    </rPh>
    <phoneticPr fontId="1"/>
  </si>
  <si>
    <t>5.1.</t>
    <phoneticPr fontId="1"/>
  </si>
  <si>
    <t xml:space="preserve"> 実施体制</t>
    <phoneticPr fontId="1"/>
  </si>
  <si>
    <t>5.2.</t>
    <phoneticPr fontId="1"/>
  </si>
  <si>
    <t>作業場所</t>
    <phoneticPr fontId="1"/>
  </si>
  <si>
    <t>受注実績</t>
    <phoneticPr fontId="1"/>
  </si>
  <si>
    <t>5.4.</t>
    <phoneticPr fontId="1"/>
  </si>
  <si>
    <t>5.3.</t>
    <phoneticPr fontId="1"/>
  </si>
  <si>
    <t>公的な資格や認証等の取得</t>
    <rPh sb="0" eb="2">
      <t>コウテキ</t>
    </rPh>
    <rPh sb="3" eb="5">
      <t>シカク</t>
    </rPh>
    <rPh sb="6" eb="8">
      <t>ニンショウ</t>
    </rPh>
    <rPh sb="8" eb="9">
      <t>トウ</t>
    </rPh>
    <rPh sb="10" eb="12">
      <t>シュトク</t>
    </rPh>
    <phoneticPr fontId="1"/>
  </si>
  <si>
    <t>6．プレゼンテーションに関する事項（提案書記載不要）</t>
    <rPh sb="12" eb="13">
      <t>カン</t>
    </rPh>
    <rPh sb="15" eb="17">
      <t>ジコウ</t>
    </rPh>
    <rPh sb="18" eb="25">
      <t>テイアンショキサイフヨウ</t>
    </rPh>
    <phoneticPr fontId="1"/>
  </si>
  <si>
    <t>7．見積もりに関する事項（提案書記載不要）</t>
    <rPh sb="2" eb="4">
      <t>ミツ</t>
    </rPh>
    <rPh sb="7" eb="8">
      <t>カン</t>
    </rPh>
    <rPh sb="10" eb="12">
      <t>ジコウ</t>
    </rPh>
    <rPh sb="13" eb="20">
      <t>テイアンショキサイフヨウ</t>
    </rPh>
    <phoneticPr fontId="1"/>
  </si>
  <si>
    <t>6.1.</t>
    <phoneticPr fontId="1"/>
  </si>
  <si>
    <t>プレゼンテーション</t>
    <phoneticPr fontId="1"/>
  </si>
  <si>
    <t>受託費用の構造及び積算根拠</t>
    <rPh sb="0" eb="4">
      <t>ジュタクヒヨウ</t>
    </rPh>
    <rPh sb="5" eb="8">
      <t>コウゾウオヨ</t>
    </rPh>
    <rPh sb="9" eb="13">
      <t>セキサンコンキョ</t>
    </rPh>
    <phoneticPr fontId="1"/>
  </si>
  <si>
    <t xml:space="preserve"> 提案内容について、提案書抜粋版を⽤いてプレゼンテーション及び質疑応答に対応すること。 </t>
    <phoneticPr fontId="1"/>
  </si>
  <si>
    <t>基礎
評価点 
（満点）</t>
    <phoneticPr fontId="1"/>
  </si>
  <si>
    <t>・本業務の目的・概要を踏まえ、事業全体に対する取組方針や外部要因・動向への対応方針について記載すること
・また、本業務のシステム開発及び運用におけるスケジュールを記載すること。</t>
    <rPh sb="1" eb="2">
      <t>ホン</t>
    </rPh>
    <rPh sb="2" eb="4">
      <t>ギョウム</t>
    </rPh>
    <rPh sb="56" eb="59">
      <t>ホンギョウム</t>
    </rPh>
    <rPh sb="64" eb="67">
      <t>カイハツオヨ</t>
    </rPh>
    <rPh sb="68" eb="70">
      <t>ウンヨウ</t>
    </rPh>
    <rPh sb="81" eb="83">
      <t>キサイ</t>
    </rPh>
    <phoneticPr fontId="1"/>
  </si>
  <si>
    <t>2．本システムの開発・導入と本県のデジタルアーカイブ事業の実現方法に関する提案</t>
    <phoneticPr fontId="1"/>
  </si>
  <si>
    <t>新システムが本県デジタルアーカイブサービへもたらす有益性</t>
    <rPh sb="0" eb="1">
      <t>シン</t>
    </rPh>
    <rPh sb="7" eb="8">
      <t>ケン</t>
    </rPh>
    <rPh sb="25" eb="28">
      <t>ユウエキセイ</t>
    </rPh>
    <phoneticPr fontId="1"/>
  </si>
  <si>
    <t>想定する新システムのイメージや業務の流れを踏まえて、その提案内容が最終利⽤者・事業担当者（本県職員）やサービスを実施する上での費⽤・効率にもたらす有益性について記載すること。</t>
    <rPh sb="4" eb="5">
      <t>シン</t>
    </rPh>
    <rPh sb="33" eb="35">
      <t>サイシュウ</t>
    </rPh>
    <rPh sb="46" eb="47">
      <t>ケン</t>
    </rPh>
    <rPh sb="56" eb="58">
      <t>ジッシ</t>
    </rPh>
    <phoneticPr fontId="1"/>
  </si>
  <si>
    <t>新システムの開発・導入方針</t>
    <rPh sb="0" eb="1">
      <t>シン</t>
    </rPh>
    <phoneticPr fontId="1"/>
  </si>
  <si>
    <t>仕様書「4　システム概要」及び「７　基本要件」を踏まえ、新システムの開発・導入方針について記載すること。
この際、既存パッケージやAPIの活⽤、機能・非機能要件を満たすためのアドオン開発等について、どのような考え方で開発・導入するのかを、想定しているシステム構成について各システム及び接続関係を示したうえで、記載すること。</t>
    <rPh sb="10" eb="12">
      <t>ガイヨウ</t>
    </rPh>
    <rPh sb="18" eb="22">
      <t>キホンヨウケン</t>
    </rPh>
    <rPh sb="28" eb="29">
      <t>シン</t>
    </rPh>
    <phoneticPr fontId="1"/>
  </si>
  <si>
    <t>必須要件が全て実装されている、又は、実装されていない必須要件については、有益な代替方法が提案されている場合、高く評価する。</t>
    <phoneticPr fontId="1"/>
  </si>
  <si>
    <t>国等によるデジタルアーカイブサイトとのデータ連携を実現し、本事業の利便性を向上させる上で有益な方法が提案されている場合、高く評価する。</t>
    <rPh sb="0" eb="2">
      <t>クニトウ</t>
    </rPh>
    <phoneticPr fontId="1"/>
  </si>
  <si>
    <t>デザイン</t>
    <phoneticPr fontId="1"/>
  </si>
  <si>
    <t>仕様書「７ 基本要件（２）システム構成、（３）動作環境、（４）ソフトウエア」の要件を踏まえ、システムとしての拡張性について実現方法を記載すること。</t>
    <phoneticPr fontId="1"/>
  </si>
  <si>
    <t xml:space="preserve"> 仕様書「７ 基本要件（２）システム構成、（３）動作環境、（４）ソフトウエア」の要件を踏まえ、以下の観点においてそれぞれ実現方法について記載す
ること。
（１）クラウドサービス（クラウドサービスを利⽤する場合）のバージョンアップ
（２）OS等への依存
（３）クライアント端末の更新</t>
    <phoneticPr fontId="1"/>
  </si>
  <si>
    <t>4.6.</t>
    <phoneticPr fontId="1"/>
  </si>
  <si>
    <t xml:space="preserve"> セキュリティ対策</t>
    <phoneticPr fontId="1"/>
  </si>
  <si>
    <t>中⽴性</t>
    <phoneticPr fontId="1"/>
  </si>
  <si>
    <t>提案書記載依頼事項の内容について記載されており、記載内容が実現性のある内容であること。</t>
    <phoneticPr fontId="1"/>
  </si>
  <si>
    <t>テストにおける品質確保</t>
    <phoneticPr fontId="1"/>
  </si>
  <si>
    <t xml:space="preserve"> 研修の実施</t>
    <rPh sb="1" eb="3">
      <t>ケンシュウ</t>
    </rPh>
    <phoneticPr fontId="1"/>
  </si>
  <si>
    <t>運用・保守に関する対応</t>
    <rPh sb="0" eb="2">
      <t>ウンヨウ</t>
    </rPh>
    <phoneticPr fontId="1"/>
  </si>
  <si>
    <t>5．応札者の実施体制に関する事項</t>
    <rPh sb="2" eb="5">
      <t>オウサツシャ</t>
    </rPh>
    <rPh sb="6" eb="10">
      <t>ジッシタイセイ</t>
    </rPh>
    <rPh sb="11" eb="12">
      <t>カン</t>
    </rPh>
    <rPh sb="14" eb="16">
      <t>ジコウ</t>
    </rPh>
    <phoneticPr fontId="1"/>
  </si>
  <si>
    <t>企画提案書記載依頼事項</t>
    <rPh sb="0" eb="2">
      <t>キカク</t>
    </rPh>
    <phoneticPr fontId="1"/>
  </si>
  <si>
    <t>記載依頼事項の全て又は実績要件の多くを満たす実績がある。また、都道府県におけるシステム開発及び運⽤の実績を多く有している場合、高く評価する</t>
    <rPh sb="7" eb="8">
      <t>スベ</t>
    </rPh>
    <rPh sb="9" eb="10">
      <t>マタ</t>
    </rPh>
    <rPh sb="22" eb="24">
      <t>ジッセキ</t>
    </rPh>
    <rPh sb="31" eb="35">
      <t>トドウフケン</t>
    </rPh>
    <phoneticPr fontId="1"/>
  </si>
  <si>
    <t>評価
番号</t>
    <rPh sb="3" eb="5">
      <t>バンゴウ</t>
    </rPh>
    <phoneticPr fontId="1"/>
  </si>
  <si>
    <t>企画提案書目次構成</t>
    <phoneticPr fontId="1"/>
  </si>
  <si>
    <t>4.8.</t>
    <phoneticPr fontId="1"/>
  </si>
  <si>
    <t>4.7.</t>
    <phoneticPr fontId="1"/>
  </si>
  <si>
    <t>提案書記載依頼事項の内容について記載されていること。</t>
    <rPh sb="0" eb="8">
      <t>テイアンショキサイイライジコウ</t>
    </rPh>
    <rPh sb="9" eb="11">
      <t>ナイヨウ</t>
    </rPh>
    <rPh sb="15" eb="17">
      <t>キサイ</t>
    </rPh>
    <phoneticPr fontId="1"/>
  </si>
  <si>
    <t>資料3　企画提案書記載依頼事項兼提案書評価基準</t>
    <rPh sb="0" eb="2">
      <t>シリョウ</t>
    </rPh>
    <rPh sb="4" eb="6">
      <t>キカク</t>
    </rPh>
    <phoneticPr fontId="1"/>
  </si>
  <si>
    <t>資料３　様式１　機能要件 実現可否の確認表</t>
    <phoneticPr fontId="1"/>
  </si>
  <si>
    <t>・仕様書様式１ 業務実施体制表
・仕様書様式２統括責任者及び従事者の業務歴・資格</t>
    <rPh sb="1" eb="4">
      <t>シヨウショ</t>
    </rPh>
    <rPh sb="17" eb="20">
      <t>シヨウショ</t>
    </rPh>
    <phoneticPr fontId="1"/>
  </si>
  <si>
    <t>仕様書様式３ 類似業務の実績</t>
    <rPh sb="0" eb="3">
      <t>シヨウショ</t>
    </rPh>
    <phoneticPr fontId="1"/>
  </si>
  <si>
    <t>記載された開発及び運⽤におけるスケジュールについて、スケジュールとして検討漏れが無く、かつ、スケジュールの妥当性についての説明が記載されている。
また、スケジュールを順守するための具体的な方法について、効果的かつ実現性の高い、入札者ならではの有益な方法が提案されている場合、高く評価する。</t>
    <rPh sb="113" eb="114">
      <t>ニュウ</t>
    </rPh>
    <phoneticPr fontId="1"/>
  </si>
  <si>
    <t>仕様書で想定している業務が実現されていること。
また、本システムにより本県のデジタルアーカイブサービスについて、最終利⽤者目線で「必要な資料を簡単に探せる」という観点で有益な入札者ならではの方法が提案されている場合、高く評価する。
▼対応する主な機能一覧の大項目
４　利用者端末向け機能
・共通機能
・利用者検索機能
・検索結果画面
・デジタル資料閲覧機能</t>
    <rPh sb="0" eb="3">
      <t>シヨウショ</t>
    </rPh>
    <rPh sb="35" eb="37">
      <t>ホンケン</t>
    </rPh>
    <rPh sb="56" eb="58">
      <t>サイシュウ</t>
    </rPh>
    <rPh sb="68" eb="70">
      <t>シリョウ</t>
    </rPh>
    <rPh sb="87" eb="88">
      <t>ニュウ</t>
    </rPh>
    <rPh sb="129" eb="131">
      <t>コウモク</t>
    </rPh>
    <rPh sb="134" eb="140">
      <t>リヨウシャタンマツム</t>
    </rPh>
    <rPh sb="141" eb="143">
      <t>キノウ</t>
    </rPh>
    <rPh sb="145" eb="149">
      <t>キョウツウキノウ</t>
    </rPh>
    <rPh sb="151" eb="158">
      <t>リヨウシャケンサクキノウ</t>
    </rPh>
    <rPh sb="172" eb="178">
      <t>シリョウエツランキノウ</t>
    </rPh>
    <phoneticPr fontId="1"/>
  </si>
  <si>
    <t>2.1.で挙がっている観点及び機能一覧にある機能以外で、新システムの機能（機能一覧外の追加機能を含む）を活⽤して、最終利⽤者・事業担当者（本県職員）目線での有益性及び事業運営する上での費⽤・効率に対して有益な入札者ならではの方法が提案されている場合、高く評価する。
なお、実現方法の提案に際して、どのような機能を活⽤して実現するのかについては明確に記載すること。</t>
    <rPh sb="28" eb="29">
      <t>シン</t>
    </rPh>
    <rPh sb="57" eb="59">
      <t>サイシュウ</t>
    </rPh>
    <rPh sb="70" eb="71">
      <t>ケン</t>
    </rPh>
    <rPh sb="104" eb="105">
      <t>ニュウ</t>
    </rPh>
    <phoneticPr fontId="1"/>
  </si>
  <si>
    <t>新システムの開発・導入方針について、想定しているシステム構成が本県のデジタルアーカイブサービスを実現するために妥当及び有益である方法を提案している場合、高く評価する。
なお、開発・導入方針及び想定しているシステム構成の提案に際して、採択する場合の優位性について、入札者が考えるメリット・デメリットを明確に記載すること。</t>
    <rPh sb="0" eb="1">
      <t>シン</t>
    </rPh>
    <rPh sb="32" eb="33">
      <t>ケン</t>
    </rPh>
    <rPh sb="48" eb="50">
      <t>ジツゲン</t>
    </rPh>
    <rPh sb="131" eb="132">
      <t>ニュウ</t>
    </rPh>
    <phoneticPr fontId="1"/>
  </si>
  <si>
    <t>本業務に関する背景や目的・概要のポイントを理解し、入札者ならではの事業全体に対する取り組み方針や外部要因・動向を踏まえた対策方針及び全体スケジュールが提案がされ、入札者ならではの有益な方法が提案されている場合、高く評価する。</t>
    <rPh sb="25" eb="26">
      <t>ニュウ</t>
    </rPh>
    <rPh sb="81" eb="82">
      <t>ニュウ</t>
    </rPh>
    <phoneticPr fontId="1"/>
  </si>
  <si>
    <t>仕様書で想定している業務が実現されていること。
また、本システムにより本県のデジタルアーカイブサービスについて、
最終利⽤者目線で「必要な資料の検索からメタデータや関連資料までを容易に閲覧できる」という観点で有益な入札者ならではの方法が提案されている場合、高く評価する。
▼対応する主な機能一覧の大項目
４　利用者端末向け機能
・共通機能
・利用者検索機能
・検索結果画面
・デジタル資料閲覧機能
２　参加館で行う共通業務関係の機能
・外部システムとの連携</t>
    <rPh sb="92" eb="94">
      <t>エツラン</t>
    </rPh>
    <rPh sb="107" eb="108">
      <t>ニュウ</t>
    </rPh>
    <phoneticPr fontId="1"/>
  </si>
  <si>
    <t>デザインについて、最終利⽤者目線での利便性（スマートフォンで扱いやすいデザイン、⾒やすい画⾯レイアウト、⼿順の少なさ、直感的な操作の実現、高速レスポンスなど）を担保するための要素について整理されており、入札者ならではの有益な方法が提案されている場合、高く評価する。</t>
    <rPh sb="9" eb="11">
      <t>サイシュウ</t>
    </rPh>
    <rPh sb="80" eb="82">
      <t>タンポ</t>
    </rPh>
    <rPh sb="101" eb="102">
      <t>ニュウ</t>
    </rPh>
    <phoneticPr fontId="1"/>
  </si>
  <si>
    <t>システム方式について、利便性やセキュリティを担保する上で、入札者ならではの有益な方法が提案されている場合、高く評価する。</t>
    <rPh sb="22" eb="24">
      <t>タンポ</t>
    </rPh>
    <rPh sb="29" eb="30">
      <t>ニュウ</t>
    </rPh>
    <phoneticPr fontId="1"/>
  </si>
  <si>
    <t>拡張性の実現方法について、対象データの拡大等に伴う、利⽤者および処理件数の増加、情報の種類・項目・件数の増加に対するスケールアウトを容易に低コストで実現する上での入札者ならではの有益な方法が提案されている場合、高く評価する。</t>
    <rPh sb="81" eb="82">
      <t>ニュウ</t>
    </rPh>
    <phoneticPr fontId="1"/>
  </si>
  <si>
    <t>コミュニケーション管理及び想定する会議体について、作業を円滑に推進する上で適切な方法及び本県担当者の負担が軽減されるための、入札者ならではの有益な方法が提案されている場合、高く評価する。</t>
    <rPh sb="25" eb="27">
      <t>サギョウ</t>
    </rPh>
    <rPh sb="45" eb="46">
      <t>ケン</t>
    </rPh>
    <rPh sb="46" eb="48">
      <t>タントウ</t>
    </rPh>
    <rPh sb="50" eb="52">
      <t>フタン</t>
    </rPh>
    <rPh sb="62" eb="63">
      <t>ニュウ</t>
    </rPh>
    <phoneticPr fontId="1"/>
  </si>
  <si>
    <t>進捗管理方法について、進捗状況を管理するだけでなく、進捗遅延時のリカバリ方法、進捗遅延を未然に発生させないための、入札者ならではの有益な方法が提案されている場合、高く評価する。</t>
    <rPh sb="57" eb="58">
      <t>ニュウ</t>
    </rPh>
    <phoneticPr fontId="1"/>
  </si>
  <si>
    <t>品質管理について、品質不良に対する適切な分析・評価方法について具体的に記載され、仕様と異なる場合の対処方法についての、入札者ならではの有益な方法が提案されている場合、高く評価する。</t>
    <rPh sb="40" eb="42">
      <t>シヨウ</t>
    </rPh>
    <rPh sb="43" eb="44">
      <t>コト</t>
    </rPh>
    <rPh sb="59" eb="60">
      <t>ニュウ</t>
    </rPh>
    <phoneticPr fontId="1"/>
  </si>
  <si>
    <t>テストにおける品質確保について、設計した内容を抜け漏れなく、効率的にテストで確認する上で、入札者ならではの有益な方法が提案されている場合、高く評価する。</t>
    <rPh sb="45" eb="46">
      <t>ニュウ</t>
    </rPh>
    <phoneticPr fontId="1"/>
  </si>
  <si>
    <t>研修の実施について、本県職員の理解度を上げるにあたり、入札者ならではの有益な方法が提案されている場合、高く評価する。
また、スケジュール全般について、本県職員の負担も考慮した、合理的・効率的な提案がされている場合、高く評価する。</t>
    <rPh sb="0" eb="2">
      <t>ケンシュウ</t>
    </rPh>
    <rPh sb="11" eb="12">
      <t>ケン</t>
    </rPh>
    <rPh sb="27" eb="28">
      <t>ニュウ</t>
    </rPh>
    <rPh sb="76" eb="77">
      <t>ケン</t>
    </rPh>
    <rPh sb="80" eb="82">
      <t>フタン</t>
    </rPh>
    <phoneticPr fontId="1"/>
  </si>
  <si>
    <t>サービスレベル合意（SLA）について、本県のデジタルアーカイブサービスの確実及び円滑な実施を実現する上で有益なサービス水準を維持・向上させるための、入札者ならではの有益な方法が提案されている場合、高く評価する。</t>
    <rPh sb="19" eb="21">
      <t>ホンケン</t>
    </rPh>
    <rPh sb="74" eb="75">
      <t>ニュウ</t>
    </rPh>
    <phoneticPr fontId="1"/>
  </si>
  <si>
    <t>運用・保守に関する対応について、確実で効率的な保守対応を実現するための、入札者ならではの有益な方法が提案されている場合、高く評価する。</t>
    <rPh sb="0" eb="2">
      <t>ウンヨウ</t>
    </rPh>
    <rPh sb="36" eb="37">
      <t>ニュウ</t>
    </rPh>
    <phoneticPr fontId="1"/>
  </si>
  <si>
    <t>本業務の実施について、十分な体制・要員となっていること。
また、その体制についてプロジェクトの成功を実現するための、入札者ならではの有益な方法が提案されている場合、高く評価する。</t>
    <rPh sb="58" eb="59">
      <t>ニュウ</t>
    </rPh>
    <phoneticPr fontId="1"/>
  </si>
  <si>
    <t>提案内容が簡潔に説明され、入札者の取り組み方針等が十分理解できること。また、本県から質問に 対して、簡潔に適切な回答がなされた場合、高く評価する。</t>
    <rPh sb="13" eb="14">
      <t>ニュウ</t>
    </rPh>
    <rPh sb="39" eb="40">
      <t>ケン</t>
    </rPh>
    <phoneticPr fontId="1"/>
  </si>
  <si>
    <t>仕様書で想定している業務が実現されていること。
また、本システムにより本県のデジタルアーカイブサービスについて、事業担当者（本県職員）目線で有益な入札者ならではの方法が提案されている場合、高く評価する。
▼対応する主な機能一覧
１　基本的な機能
２　参加館で行う共通業務関係の機能
３　参加館別の業務（特記事項）</t>
    <rPh sb="73" eb="74">
      <t>ニュウ</t>
    </rPh>
    <rPh sb="125" eb="128">
      <t>サンカカン</t>
    </rPh>
    <rPh sb="143" eb="147">
      <t>サンカカンベツ</t>
    </rPh>
    <rPh sb="148" eb="150">
      <t>ギョウム</t>
    </rPh>
    <rPh sb="151" eb="155">
      <t>トッキジコウ</t>
    </rPh>
    <phoneticPr fontId="1"/>
  </si>
  <si>
    <t>本業務の目的や概要を踏まえ、本システムに対して本県が重要と考えていることについて、入札者の理解を記載すること</t>
    <rPh sb="0" eb="1">
      <t>ホン</t>
    </rPh>
    <rPh sb="1" eb="3">
      <t>ギョウム</t>
    </rPh>
    <rPh sb="4" eb="6">
      <t>モクテキ</t>
    </rPh>
    <rPh sb="24" eb="25">
      <t>ケン</t>
    </rPh>
    <rPh sb="41" eb="42">
      <t>ニュウ</t>
    </rPh>
    <phoneticPr fontId="1"/>
  </si>
  <si>
    <t>仕様書「８　機能要件　別紙６」の要件を踏まえ、「資料３　様式１機能要件 実現可否の確認表」に実装有無を 記載すること。 
この際、必須要件が実装”無”の項目について、本県のデジタルアーカイブサービスを実施する上でどのような代替方法によって実現するかについて記載すること。 さらに、入札者及び実装するシステムならではの追加機能があれば、⾏を追加して記載すること。</t>
    <rPh sb="11" eb="13">
      <t>ベッシ</t>
    </rPh>
    <rPh sb="140" eb="141">
      <t>ニュウ</t>
    </rPh>
    <phoneticPr fontId="1"/>
  </si>
  <si>
    <t xml:space="preserve">・資料３様式２基本要件実現可否確認表
・資料３様式２　非機能要件実現可否の確認表
</t>
    <phoneticPr fontId="1"/>
  </si>
  <si>
    <t>・提案書記載依頼事項の内容について記載されており、記載内容が実現性のある内容であること。
・基本要件及び非機能要件を全て満たしている。もしくは、本県が求める範囲内の有益な代替案が提案されている。
・新システムにおいて入札者が対応可能な非機能要件レベルで充⾜すると考えられる妥当な理由について記載されている。</t>
    <rPh sb="46" eb="50">
      <t>キホンヨウケン</t>
    </rPh>
    <rPh sb="50" eb="51">
      <t>オヨ</t>
    </rPh>
    <rPh sb="73" eb="74">
      <t>ケン</t>
    </rPh>
    <rPh sb="99" eb="100">
      <t>シン</t>
    </rPh>
    <rPh sb="108" eb="109">
      <t>ニュウ</t>
    </rPh>
    <phoneticPr fontId="1"/>
  </si>
  <si>
    <t>仕様書「８　機能要件　別紙６ ２参加館で行う共通業務関係の機能（５）外部連携機能データ連携」の実現方法について記載すること。</t>
    <rPh sb="34" eb="35">
      <t>ソト</t>
    </rPh>
    <rPh sb="35" eb="36">
      <t>ブ</t>
    </rPh>
    <rPh sb="36" eb="38">
      <t>レンケイ</t>
    </rPh>
    <rPh sb="38" eb="40">
      <t>キノウ</t>
    </rPh>
    <phoneticPr fontId="1"/>
  </si>
  <si>
    <t>仕様書「７　基本要件　（１）イ（イ）、（ウ）」「９　非機能要件（３）デザイン」の要件それぞれ実現方法について 記載すること。</t>
    <rPh sb="6" eb="10">
      <t>キホンヨウケン</t>
    </rPh>
    <rPh sb="26" eb="31">
      <t>ヒキノウヨウケン</t>
    </rPh>
    <phoneticPr fontId="1"/>
  </si>
  <si>
    <t>仕様書「９非機能要件（１）イ　現行システムからのデータ移行」の要件を踏まえ、データの移行が円滑に行うことのできる中⽴性の実現方法について記載すること。
また、想定しているシステム構成について、各システム及び接続関係を示したうえで、各システムに必要なライセンス、製品名及び他事業者での取扱可否について記載すること。</t>
    <rPh sb="5" eb="10">
      <t>ヒキノウヨウケン</t>
    </rPh>
    <rPh sb="15" eb="17">
      <t>ゲンコウ</t>
    </rPh>
    <rPh sb="27" eb="29">
      <t>イコウ</t>
    </rPh>
    <rPh sb="42" eb="44">
      <t>イコウ</t>
    </rPh>
    <rPh sb="45" eb="47">
      <t>エンカツ</t>
    </rPh>
    <rPh sb="48" eb="49">
      <t>オコナ</t>
    </rPh>
    <phoneticPr fontId="1"/>
  </si>
  <si>
    <t>セキュリティ対策の実現方法について、機密性、完全性、可⽤性を叕保するための、入札者ならではの有益な方法（活⽤する製品やクラウドサービス自体のセキュリティ対策(ISMAP認証等）も含む）が提案されている場合、高く評価する。</t>
    <rPh sb="38" eb="39">
      <t>ニュウ</t>
    </rPh>
    <phoneticPr fontId="1"/>
  </si>
  <si>
    <t xml:space="preserve">仕様書「７基本要件（２）システム構成、（３）動作環境、（４）ソフトウェア」「９　非機能要件（４）システムのセキュリティ、（７）運用・保守」の要件を踏まえ、 本業務の実施場所及び作業の実施等に対して入札者が⾏うセキュリティ対策の実現方法について、以下の観点におい てそれぞれ記載すること。 
（１）物理的セキュリティ 
（２）技術的セキュリティ 
（３）人的セキュリティ
 また、（２）技術的セキュリティについては、想定しているシステム構成について、各システム及び接続関係を示したうえ で、ファイアウォールの設置・暗号化など、講じる対策について記載すること。 </t>
    <rPh sb="5" eb="9">
      <t>キホンヨウケン</t>
    </rPh>
    <rPh sb="16" eb="18">
      <t>コウセイ</t>
    </rPh>
    <rPh sb="22" eb="26">
      <t>ドウサカンキョウ</t>
    </rPh>
    <rPh sb="40" eb="45">
      <t>ヒキノウヨウケン</t>
    </rPh>
    <rPh sb="63" eb="65">
      <t>ウンヨウ</t>
    </rPh>
    <rPh sb="66" eb="68">
      <t>ホシュ</t>
    </rPh>
    <rPh sb="98" eb="99">
      <t>ニュウ</t>
    </rPh>
    <phoneticPr fontId="1"/>
  </si>
  <si>
    <t>仕様書「９非機能要件（５）運用テスト、（６）運用・保守」「10本業務の実施体制及び留意事項（３）進捗管理、（４）定期会議」の要件を踏まえ、設計した内容を抜け漏れなく、効率的にテストで確認するた めの方法について記載すること。
（１）コミュニケーション管理及び想定する会議体 
（２）進捗管理
 （３）品質管理
 （４）課題管理・リスク管理 
（５）変更管理
 （６）構成管理</t>
    <rPh sb="0" eb="3">
      <t>シヨウショ</t>
    </rPh>
    <rPh sb="5" eb="10">
      <t>ヒキノウヨウケン</t>
    </rPh>
    <rPh sb="13" eb="15">
      <t>ウンヨウ</t>
    </rPh>
    <rPh sb="22" eb="24">
      <t>ウンヨウ</t>
    </rPh>
    <rPh sb="25" eb="27">
      <t>ホシュ</t>
    </rPh>
    <rPh sb="31" eb="34">
      <t>ホンギョウム</t>
    </rPh>
    <rPh sb="35" eb="40">
      <t>ジッシタイセイオヨ</t>
    </rPh>
    <rPh sb="41" eb="45">
      <t>リュウイジコウ</t>
    </rPh>
    <rPh sb="48" eb="52">
      <t>シンチョクカンリ</t>
    </rPh>
    <rPh sb="56" eb="60">
      <t>テイキカイギ</t>
    </rPh>
    <phoneticPr fontId="1"/>
  </si>
  <si>
    <t>仕様書「９非機能要件（５）運用テスト」の要件を踏まえ、設計した内容を抜け漏れなく、効率的にテストで確認するための方法について記載すること。</t>
    <rPh sb="5" eb="10">
      <t>ヒキノウヨウケン</t>
    </rPh>
    <rPh sb="13" eb="15">
      <t>ウンヨウ</t>
    </rPh>
    <phoneticPr fontId="1"/>
  </si>
  <si>
    <t>仕様書「７基本要件」「９非機能要件」を踏まえ、入札者が考える運⽤保守に係るサービスレベル合意（SLA）を 記載すること。</t>
    <rPh sb="5" eb="9">
      <t>キホンヨウケン</t>
    </rPh>
    <rPh sb="16" eb="17">
      <t>ケン</t>
    </rPh>
    <rPh sb="23" eb="24">
      <t>ニュウ</t>
    </rPh>
    <phoneticPr fontId="1"/>
  </si>
  <si>
    <t>仕様書「９非機能要件（７）運用・保守」の要件を踏まえ、運用・保守における入札者が考える実現方法について記載するこ と。</t>
    <rPh sb="5" eb="10">
      <t>ヒキノウヨウケン</t>
    </rPh>
    <rPh sb="13" eb="15">
      <t>ウンヨウ</t>
    </rPh>
    <rPh sb="16" eb="18">
      <t>ホシュ</t>
    </rPh>
    <rPh sb="27" eb="29">
      <t>ウンヨウ</t>
    </rPh>
    <rPh sb="36" eb="37">
      <t>ニュウ</t>
    </rPh>
    <phoneticPr fontId="1"/>
  </si>
  <si>
    <t>仕様書「10本業務の実施体制及び留意事項（１）実施体制」の要件を踏まえ、「仕様書様式１ 業務実施体制表」「仕様書様式２　統括責任者及び従事者の業務歴・資格」を記載すること。
特に、体制についてはその体制を採⽤した理由やその体制において要件を実現するための具体的な方法について記載すること。
※JVや再委託については、各社の役割についても明記すること。
なお、記載する資格については、合格書の写しなど、本県が資格などを確認できる書類を併せて提出すること。</t>
    <rPh sb="6" eb="9">
      <t>ホンギョウム</t>
    </rPh>
    <rPh sb="10" eb="15">
      <t>ジッシタイセイオヨ</t>
    </rPh>
    <rPh sb="16" eb="20">
      <t>リュウイジコウ</t>
    </rPh>
    <rPh sb="23" eb="27">
      <t>ジッシタイセイ</t>
    </rPh>
    <rPh sb="37" eb="40">
      <t>シヨウショ</t>
    </rPh>
    <rPh sb="53" eb="56">
      <t>シヨウショ</t>
    </rPh>
    <rPh sb="201" eb="202">
      <t>ケン</t>
    </rPh>
    <phoneticPr fontId="1"/>
  </si>
  <si>
    <t>本業務の作業場所について、トラブル時等に迅速、柔軟に対応できる仕組みとなっている場合、高く評価する。</t>
    <rPh sb="1" eb="3">
      <t>ギョウム</t>
    </rPh>
    <rPh sb="20" eb="22">
      <t>ジンソク</t>
    </rPh>
    <phoneticPr fontId="1"/>
  </si>
  <si>
    <t>仕様書「９非機能要件（７）運用・保守」の要件を踏まえて、本業務の開発及び運⽤保守⼯程に係る作業場所について記載すること。作業場所については本県内であることが望ましいが、本県外である場合は、トラブル時等の対応方法について記載すること。</t>
  </si>
  <si>
    <t>資料３様式４⾒積書</t>
    <phoneticPr fontId="1"/>
  </si>
  <si>
    <t>本業務の⾒積⾦額（概要版・詳細版）について、「資料３様式４⾒積書」に記載すること。</t>
    <rPh sb="0" eb="3">
      <t>ホンギョウム</t>
    </rPh>
    <phoneticPr fontId="1"/>
  </si>
  <si>
    <t>仕様書「７基本要件」「９ 非機能要件」を踏まえ、「資料３様式２基本要件実現可否確認表」「資料３様式３　非機能要件実現可否の確認表」に実現可否を記載すること。
また、実現”否”の項目については、対応可能な非機能要件の内容やレベルについて記載際すること。
実現”否”の項目について、代替方法によって事業への影響を局所化する場合は、代替方法について記載すること。
また、代替方法がなくとも、本事業において入札者が対応可能な非機能要件レベルで充足すると考える理由があれば記載すること。</t>
    <rPh sb="5" eb="9">
      <t>キホンヨウケン</t>
    </rPh>
    <rPh sb="25" eb="27">
      <t>シリョウ</t>
    </rPh>
    <rPh sb="28" eb="30">
      <t>ヨウシキ</t>
    </rPh>
    <rPh sb="31" eb="35">
      <t>キホンヨウケン</t>
    </rPh>
    <rPh sb="200" eb="201">
      <t>ニュウ</t>
    </rPh>
    <phoneticPr fontId="1"/>
  </si>
  <si>
    <t xml:space="preserve"> 仕様書「９非機能要件（６）操作研修」の要件を踏まえ、研修を効果的・効率的に実施するために入札者が考える研修方法・マニュアル作成について、以下の観点においてそれぞれ記載すること。 
【研修】
 （１）研修スケジュール 
（２）研修内容 
（３）実施方法
 【マニュアル】
 （１）作成スケジュール、、本県による確認の方法 
（２）本県職員の理解度向上に向けた⼯夫</t>
    <rPh sb="6" eb="11">
      <t>ヒキノウヨウケン</t>
    </rPh>
    <rPh sb="14" eb="18">
      <t>ソウサケンシュウ</t>
    </rPh>
    <rPh sb="27" eb="29">
      <t>ケンシュウ</t>
    </rPh>
    <rPh sb="45" eb="46">
      <t>ニュウ</t>
    </rPh>
    <rPh sb="151" eb="152">
      <t>ケン</t>
    </rPh>
    <rPh sb="155" eb="157">
      <t>カクニン</t>
    </rPh>
    <rPh sb="166" eb="167">
      <t>ケン</t>
    </rPh>
    <rPh sb="180" eb="181">
      <t>オット</t>
    </rPh>
    <phoneticPr fontId="1"/>
  </si>
  <si>
    <t xml:space="preserve">仕様書「10本業務の実施体制及び留意事項（５）受注実績」を踏まえ、「仕様書様式３ 類似業務の実績」に次のいずれかの要件を満たす実績を記載すること。
なお、記載する実績については、該当案件の契約書の写しなど、本県が受注実績を確認できる書類を併せて提出すること。
※JV（共同企業体）の場合は、どちらかの入札者が要件を満たしている場合、評価する。
（１）入札者は、本業務と類似性を有する事業（デジタルアーカイブ関連事業を想定）の案件における実績を有すること。
（２）入札者は、国、都道府県、政令指定都市もしくは中核市に係るシステム構築及び運用の案件における実績を有すること。
</t>
    <rPh sb="6" eb="9">
      <t>ホンギョウム</t>
    </rPh>
    <rPh sb="10" eb="15">
      <t>ジッシタイセイオヨ</t>
    </rPh>
    <rPh sb="16" eb="20">
      <t>リュウイジコウ</t>
    </rPh>
    <rPh sb="23" eb="27">
      <t>ジュチュウジッセキ</t>
    </rPh>
    <rPh sb="34" eb="37">
      <t>シヨウショ</t>
    </rPh>
    <rPh sb="104" eb="105">
      <t>ケン</t>
    </rPh>
    <rPh sb="150" eb="151">
      <t>ニュウ</t>
    </rPh>
    <rPh sb="175" eb="176">
      <t>ニュウ</t>
    </rPh>
    <rPh sb="231" eb="232">
      <t>ニュウ</t>
    </rPh>
    <phoneticPr fontId="1"/>
  </si>
  <si>
    <t>仕様書「10本業務の実施体制及び留意事項（６）公的な資格や認証等の取得」を踏まえ、要件を満たす認証について記載すること。
なお、記載する資格・認証等については、証明する書類の写しなど、本県が資格等の取得を確認できる書類を併せて提出すること。
※JVについては代表者（親企業）について要件を満たすこと。</t>
    <rPh sb="23" eb="25">
      <t>コウテキ</t>
    </rPh>
    <rPh sb="26" eb="28">
      <t>シカク</t>
    </rPh>
    <rPh sb="29" eb="32">
      <t>ニンショウトウ</t>
    </rPh>
    <rPh sb="33" eb="35">
      <t>シュトク</t>
    </rPh>
    <rPh sb="93" eb="94">
      <t>ケン</t>
    </rPh>
    <phoneticPr fontId="1"/>
  </si>
  <si>
    <t>減点</t>
    <rPh sb="0" eb="2">
      <t>ゲンテン</t>
    </rPh>
    <phoneticPr fontId="1"/>
  </si>
  <si>
    <t>ー</t>
    <phoneticPr fontId="1"/>
  </si>
  <si>
    <t>過去２年間の入札者の受託業務において、入札者の瑕疵や契約違反により個人情報の漏えい等の事件を発生させた場合は、減点する。</t>
    <phoneticPr fontId="1"/>
  </si>
  <si>
    <t>評価点
検算</t>
    <rPh sb="0" eb="3">
      <t>ヒョウカテン</t>
    </rPh>
    <rPh sb="4" eb="6">
      <t>ケンザン</t>
    </rPh>
    <phoneticPr fontId="1"/>
  </si>
  <si>
    <t>資料３様式５個人情報の管理に係る申告書</t>
    <rPh sb="0" eb="2">
      <t>シリョウ</t>
    </rPh>
    <rPh sb="3" eb="5">
      <t>ヨウシキ</t>
    </rPh>
    <rPh sb="6" eb="10">
      <t>コジンジョウホウ</t>
    </rPh>
    <rPh sb="11" eb="13">
      <t>カンリ</t>
    </rPh>
    <rPh sb="14" eb="15">
      <t>カカ</t>
    </rPh>
    <rPh sb="16" eb="19">
      <t>シンコクショ</t>
    </rPh>
    <phoneticPr fontId="1"/>
  </si>
  <si>
    <t>過去2年間の受託業務での個人情報の漏えい等の有無について「資料３様式５個人情報の管理に係る申告書」に記載すること。また、「有」の場合は、業務名、発注機関名、個人情報の漏えい等の概要及び発生要因をあわせて記載すること。</t>
    <rPh sb="0" eb="2">
      <t>カコ</t>
    </rPh>
    <rPh sb="3" eb="5">
      <t>ネンカン</t>
    </rPh>
    <rPh sb="6" eb="10">
      <t>ジュタクギョウム</t>
    </rPh>
    <rPh sb="12" eb="16">
      <t>コジンジョウホウ</t>
    </rPh>
    <rPh sb="17" eb="18">
      <t>ロウ</t>
    </rPh>
    <rPh sb="20" eb="21">
      <t>トウ</t>
    </rPh>
    <rPh sb="22" eb="24">
      <t>ウム</t>
    </rPh>
    <rPh sb="50" eb="52">
      <t>キサイ</t>
    </rPh>
    <rPh sb="61" eb="62">
      <t>アリ</t>
    </rPh>
    <rPh sb="64" eb="66">
      <t>バアイ</t>
    </rPh>
    <rPh sb="68" eb="71">
      <t>ギョウムメイ</t>
    </rPh>
    <rPh sb="72" eb="77">
      <t>ハッチュウキカンメイ</t>
    </rPh>
    <rPh sb="78" eb="82">
      <t>コジンジョウホウ</t>
    </rPh>
    <rPh sb="83" eb="84">
      <t>ロウ</t>
    </rPh>
    <rPh sb="86" eb="87">
      <t>トウ</t>
    </rPh>
    <rPh sb="88" eb="90">
      <t>ガイヨウ</t>
    </rPh>
    <rPh sb="90" eb="91">
      <t>オヨ</t>
    </rPh>
    <rPh sb="92" eb="96">
      <t>ハッセイヨウイン</t>
    </rPh>
    <rPh sb="101" eb="103">
      <t>キサイ</t>
    </rPh>
    <phoneticPr fontId="1"/>
  </si>
  <si>
    <t>基礎点/ 加点/減点</t>
    <rPh sb="8" eb="10">
      <t>ゲンテン</t>
    </rPh>
    <phoneticPr fontId="1"/>
  </si>
  <si>
    <r>
      <t xml:space="preserve">仕様書「７ 基本要件（２）システム構成、（３）動作環境、（４）ソフトウエア」の要件を踏まえ、以下の観点においてそれぞれ実現方法について記載すること。
（１）アプリケーションの種類
（２）システム実現・構築⼿法
（３）システム基盤
</t>
    </r>
    <r>
      <rPr>
        <i/>
        <sz val="11"/>
        <rFont val="Meiryo UI"/>
        <family val="3"/>
        <charset val="128"/>
      </rPr>
      <t>（４）他システムとの連携と情報連携</t>
    </r>
    <rPh sb="6" eb="10">
      <t>キホンヨウケン</t>
    </rPh>
    <rPh sb="17" eb="19">
      <t>コウセイ</t>
    </rPh>
    <rPh sb="23" eb="27">
      <t>ドウサカンキョウ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</si>
</sst>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0" x14ac:knownFonts="1">
    <font>
      <sz val="11"/>
      <color theme="1"/>
      <name val="游ゴシック"/>
      <family val="2"/>
      <charset val="128"/>
      <scheme val="minor"/>
    </font>
    <font>
      <sz val="6"/>
      <name val="游ゴシック"/>
      <family val="2"/>
      <charset val="128"/>
      <scheme val="minor"/>
    </font>
    <font>
      <b/>
      <sz val="14"/>
      <color theme="1"/>
      <name val="Meiryo UI"/>
      <family val="3"/>
      <charset val="128"/>
    </font>
    <font>
      <sz val="11"/>
      <color theme="1"/>
      <name val="Meiryo UI"/>
      <family val="3"/>
      <charset val="128"/>
    </font>
    <font>
      <b/>
      <sz val="11"/>
      <color theme="1"/>
      <name val="Meiryo UI"/>
      <family val="3"/>
      <charset val="128"/>
    </font>
    <font>
      <sz val="11"/>
      <color rgb="FFFF0000"/>
      <name val="Meiryo UI"/>
      <family val="3"/>
      <charset val="128"/>
    </font>
    <font>
      <b/>
      <sz val="11"/>
      <color rgb="FFFF0000"/>
      <name val="Meiryo UI"/>
      <family val="3"/>
      <charset val="128"/>
    </font>
    <font>
      <sz val="11"/>
      <name val="Meiryo UI"/>
      <family val="3"/>
      <charset val="128"/>
    </font>
    <font>
      <b/>
      <sz val="11"/>
      <name val="Meiryo UI"/>
      <family val="3"/>
      <charset val="128"/>
    </font>
    <font>
      <i/>
      <sz val="11"/>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3" fillId="0" borderId="0" xfId="0" applyFont="1">
      <alignment vertical="center"/>
    </xf>
    <xf numFmtId="0" fontId="4" fillId="3" borderId="5" xfId="0" applyFont="1" applyFill="1" applyBorder="1">
      <alignment vertical="center"/>
    </xf>
    <xf numFmtId="0" fontId="4" fillId="3" borderId="6" xfId="0" applyFont="1" applyFill="1" applyBorder="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lignment vertical="center"/>
    </xf>
    <xf numFmtId="0" fontId="4" fillId="3" borderId="6" xfId="0" applyFont="1" applyFill="1" applyBorder="1" applyAlignment="1">
      <alignment vertical="center" wrapText="1"/>
    </xf>
    <xf numFmtId="0" fontId="4" fillId="3" borderId="6" xfId="0" applyFont="1" applyFill="1" applyBorder="1" applyAlignment="1">
      <alignment horizontal="center" vertical="center"/>
    </xf>
    <xf numFmtId="0" fontId="4" fillId="3" borderId="7" xfId="0" applyFont="1" applyFill="1" applyBorder="1" applyAlignment="1">
      <alignment vertical="center" wrapText="1"/>
    </xf>
    <xf numFmtId="0" fontId="3" fillId="0" borderId="8" xfId="0" applyFont="1" applyBorder="1">
      <alignment vertical="center"/>
    </xf>
    <xf numFmtId="0" fontId="3" fillId="0" borderId="9" xfId="0" applyFont="1" applyBorder="1">
      <alignment vertical="center"/>
    </xf>
    <xf numFmtId="0" fontId="3" fillId="0" borderId="9" xfId="0" applyFont="1" applyBorder="1" applyAlignment="1">
      <alignment vertical="center" wrapText="1"/>
    </xf>
    <xf numFmtId="0" fontId="3" fillId="0" borderId="10" xfId="0" applyFont="1" applyBorder="1">
      <alignment vertical="center"/>
    </xf>
    <xf numFmtId="0" fontId="4" fillId="0" borderId="1" xfId="0" applyFont="1" applyBorder="1">
      <alignment vertical="center"/>
    </xf>
    <xf numFmtId="0" fontId="5" fillId="0" borderId="1" xfId="0" applyFont="1" applyBorder="1" applyAlignment="1">
      <alignment horizontal="center" vertical="center"/>
    </xf>
    <xf numFmtId="0" fontId="5" fillId="0" borderId="0" xfId="0" applyFont="1">
      <alignment vertical="center"/>
    </xf>
    <xf numFmtId="0" fontId="6" fillId="3" borderId="6" xfId="0" applyFont="1" applyFill="1" applyBorder="1" applyAlignment="1">
      <alignment horizontal="center" vertical="center"/>
    </xf>
    <xf numFmtId="177" fontId="4" fillId="0" borderId="1" xfId="0" applyNumberFormat="1" applyFont="1" applyBorder="1">
      <alignment vertical="center"/>
    </xf>
    <xf numFmtId="177" fontId="3" fillId="0" borderId="0" xfId="0" applyNumberFormat="1" applyFont="1">
      <alignmen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7" fillId="0" borderId="0" xfId="0" applyFont="1">
      <alignmen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wrapText="1"/>
    </xf>
    <xf numFmtId="0" fontId="8" fillId="3" borderId="5" xfId="0" applyFont="1" applyFill="1" applyBorder="1">
      <alignment vertical="center"/>
    </xf>
    <xf numFmtId="0" fontId="8" fillId="3" borderId="6" xfId="0" applyFont="1" applyFill="1" applyBorder="1">
      <alignment vertical="center"/>
    </xf>
    <xf numFmtId="0" fontId="8" fillId="3" borderId="7" xfId="0" applyFont="1" applyFill="1" applyBorder="1">
      <alignment vertical="center"/>
    </xf>
    <xf numFmtId="0" fontId="7" fillId="0" borderId="2" xfId="0" applyFont="1" applyBorder="1">
      <alignment vertical="center"/>
    </xf>
    <xf numFmtId="0" fontId="7" fillId="0" borderId="1" xfId="0" applyFont="1" applyBorder="1">
      <alignment vertical="center"/>
    </xf>
    <xf numFmtId="0" fontId="7" fillId="0" borderId="1" xfId="0" applyFont="1" applyBorder="1" applyAlignment="1">
      <alignment vertical="center" wrapText="1"/>
    </xf>
    <xf numFmtId="0" fontId="7" fillId="0" borderId="1" xfId="0" quotePrefix="1" applyFont="1" applyBorder="1" applyAlignment="1">
      <alignment horizontal="center" vertical="center"/>
    </xf>
    <xf numFmtId="0" fontId="7" fillId="0" borderId="1" xfId="0" applyFont="1" applyBorder="1" applyAlignment="1">
      <alignment horizontal="center" vertical="center"/>
    </xf>
    <xf numFmtId="0" fontId="7" fillId="0" borderId="1" xfId="0" quotePrefix="1" applyFont="1" applyBorder="1" applyAlignment="1">
      <alignment vertical="center" wrapText="1"/>
    </xf>
    <xf numFmtId="0" fontId="7" fillId="0" borderId="4" xfId="0" applyFont="1" applyBorder="1">
      <alignment vertical="center"/>
    </xf>
    <xf numFmtId="0" fontId="7" fillId="0" borderId="2" xfId="0" applyFont="1" applyBorder="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176" fontId="7" fillId="0" borderId="1" xfId="0" applyNumberFormat="1" applyFont="1" applyBorder="1">
      <alignment vertical="center"/>
    </xf>
    <xf numFmtId="0" fontId="7" fillId="0" borderId="3" xfId="0" applyFont="1" applyBorder="1">
      <alignment vertical="center"/>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8" fillId="3" borderId="6" xfId="0" applyFont="1" applyFill="1" applyBorder="1" applyAlignment="1">
      <alignment vertical="center" wrapText="1"/>
    </xf>
    <xf numFmtId="0" fontId="8" fillId="3" borderId="6" xfId="0" applyFont="1" applyFill="1" applyBorder="1" applyAlignment="1">
      <alignment horizontal="center" vertical="center"/>
    </xf>
    <xf numFmtId="0" fontId="8" fillId="3" borderId="7" xfId="0" applyFont="1" applyFill="1" applyBorder="1" applyAlignment="1">
      <alignment vertical="center" wrapText="1"/>
    </xf>
    <xf numFmtId="0" fontId="7" fillId="0" borderId="2" xfId="0" quotePrefix="1" applyFont="1" applyBorder="1" applyAlignment="1">
      <alignment horizontal="center" vertical="center"/>
    </xf>
    <xf numFmtId="0" fontId="7" fillId="0" borderId="1" xfId="0" quotePrefix="1" applyFont="1" applyBorder="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1" xfId="0" applyFont="1" applyBorder="1" applyAlignment="1">
      <alignment vertical="center"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quotePrefix="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86394-8948-41A2-B3B7-682C80C3EE09}">
  <sheetPr>
    <pageSetUpPr fitToPage="1"/>
  </sheetPr>
  <dimension ref="A1:O62"/>
  <sheetViews>
    <sheetView tabSelected="1" zoomScale="80" zoomScaleNormal="80" workbookViewId="0">
      <pane ySplit="3" topLeftCell="A4" activePane="bottomLeft" state="frozen"/>
      <selection pane="bottomLeft" activeCell="C3" sqref="A3:XFD55"/>
    </sheetView>
  </sheetViews>
  <sheetFormatPr defaultColWidth="8.6640625" defaultRowHeight="15" x14ac:dyDescent="0.55000000000000004"/>
  <cols>
    <col min="1" max="1" width="2.5" style="2" customWidth="1"/>
    <col min="2" max="2" width="4.33203125" style="2" customWidth="1"/>
    <col min="3" max="3" width="24.33203125" style="2" customWidth="1"/>
    <col min="4" max="4" width="50.9140625" style="2" customWidth="1"/>
    <col min="5" max="5" width="8.6640625" style="2"/>
    <col min="6" max="6" width="5.4140625" style="2" customWidth="1"/>
    <col min="7" max="7" width="8.6640625" style="2"/>
    <col min="8" max="8" width="8.6640625" style="19"/>
    <col min="9" max="9" width="8.4140625" style="2" customWidth="1"/>
    <col min="10" max="11" width="8.6640625" style="2"/>
    <col min="12" max="12" width="9.1640625" style="2" bestFit="1" customWidth="1"/>
    <col min="13" max="13" width="34.5" style="2" customWidth="1"/>
    <col min="14" max="16384" width="8.6640625" style="2"/>
  </cols>
  <sheetData>
    <row r="1" spans="1:15" ht="19.5" x14ac:dyDescent="0.55000000000000004">
      <c r="A1" s="1" t="s">
        <v>84</v>
      </c>
    </row>
    <row r="3" spans="1:15" s="26" customFormat="1" ht="45" x14ac:dyDescent="0.55000000000000004">
      <c r="A3" s="27"/>
      <c r="B3" s="28"/>
      <c r="C3" s="29" t="s">
        <v>80</v>
      </c>
      <c r="D3" s="30" t="s">
        <v>77</v>
      </c>
      <c r="E3" s="30" t="s">
        <v>0</v>
      </c>
      <c r="F3" s="30" t="s">
        <v>79</v>
      </c>
      <c r="G3" s="30" t="s">
        <v>135</v>
      </c>
      <c r="H3" s="30" t="s">
        <v>129</v>
      </c>
      <c r="I3" s="30" t="s">
        <v>57</v>
      </c>
      <c r="J3" s="30" t="s">
        <v>1</v>
      </c>
      <c r="K3" s="30" t="s">
        <v>2</v>
      </c>
      <c r="L3" s="30" t="s">
        <v>3</v>
      </c>
      <c r="M3" s="30" t="s">
        <v>4</v>
      </c>
      <c r="O3" s="31" t="s">
        <v>132</v>
      </c>
    </row>
    <row r="4" spans="1:15" s="26" customFormat="1" x14ac:dyDescent="0.55000000000000004">
      <c r="A4" s="32" t="s">
        <v>5</v>
      </c>
      <c r="B4" s="33"/>
      <c r="C4" s="33"/>
      <c r="D4" s="33"/>
      <c r="E4" s="33"/>
      <c r="F4" s="33"/>
      <c r="G4" s="33"/>
      <c r="H4" s="33"/>
      <c r="I4" s="33"/>
      <c r="J4" s="33"/>
      <c r="K4" s="33"/>
      <c r="L4" s="33"/>
      <c r="M4" s="34"/>
    </row>
    <row r="5" spans="1:15" s="26" customFormat="1" ht="30" x14ac:dyDescent="0.55000000000000004">
      <c r="A5" s="35"/>
      <c r="B5" s="36" t="s">
        <v>6</v>
      </c>
      <c r="C5" s="37" t="s">
        <v>7</v>
      </c>
      <c r="D5" s="37" t="s">
        <v>107</v>
      </c>
      <c r="E5" s="38" t="s">
        <v>8</v>
      </c>
      <c r="F5" s="36">
        <v>1</v>
      </c>
      <c r="G5" s="39" t="s">
        <v>9</v>
      </c>
      <c r="H5" s="39" t="s">
        <v>130</v>
      </c>
      <c r="I5" s="38" t="s">
        <v>8</v>
      </c>
      <c r="J5" s="38" t="s">
        <v>8</v>
      </c>
      <c r="K5" s="38" t="s">
        <v>8</v>
      </c>
      <c r="L5" s="38" t="s">
        <v>8</v>
      </c>
      <c r="M5" s="40" t="s">
        <v>83</v>
      </c>
    </row>
    <row r="6" spans="1:15" s="26" customFormat="1" ht="44.5" customHeight="1" x14ac:dyDescent="0.55000000000000004">
      <c r="A6" s="41"/>
      <c r="B6" s="42" t="s">
        <v>10</v>
      </c>
      <c r="C6" s="43" t="s">
        <v>11</v>
      </c>
      <c r="D6" s="43" t="s">
        <v>58</v>
      </c>
      <c r="E6" s="38" t="s">
        <v>8</v>
      </c>
      <c r="F6" s="36">
        <v>2</v>
      </c>
      <c r="G6" s="39" t="s">
        <v>9</v>
      </c>
      <c r="H6" s="39" t="s">
        <v>130</v>
      </c>
      <c r="I6" s="38" t="s">
        <v>8</v>
      </c>
      <c r="J6" s="38" t="s">
        <v>8</v>
      </c>
      <c r="K6" s="38" t="s">
        <v>8</v>
      </c>
      <c r="L6" s="38" t="s">
        <v>8</v>
      </c>
      <c r="M6" s="40" t="s">
        <v>83</v>
      </c>
    </row>
    <row r="7" spans="1:15" s="26" customFormat="1" ht="90" x14ac:dyDescent="0.55000000000000004">
      <c r="A7" s="41"/>
      <c r="B7" s="44"/>
      <c r="C7" s="45"/>
      <c r="D7" s="45"/>
      <c r="E7" s="38" t="s">
        <v>8</v>
      </c>
      <c r="F7" s="36">
        <v>3</v>
      </c>
      <c r="G7" s="39" t="s">
        <v>12</v>
      </c>
      <c r="H7" s="39" t="s">
        <v>130</v>
      </c>
      <c r="I7" s="36">
        <v>5</v>
      </c>
      <c r="J7" s="36">
        <v>2</v>
      </c>
      <c r="K7" s="36">
        <f>I7*J7</f>
        <v>10</v>
      </c>
      <c r="L7" s="46">
        <f>ROUND(K7/$K$60*100,1)</f>
        <v>3.3</v>
      </c>
      <c r="M7" s="37" t="s">
        <v>92</v>
      </c>
    </row>
    <row r="8" spans="1:15" s="26" customFormat="1" ht="120" x14ac:dyDescent="0.55000000000000004">
      <c r="A8" s="47"/>
      <c r="B8" s="48"/>
      <c r="C8" s="49"/>
      <c r="D8" s="49"/>
      <c r="E8" s="38" t="s">
        <v>8</v>
      </c>
      <c r="F8" s="36">
        <v>4</v>
      </c>
      <c r="G8" s="39" t="s">
        <v>12</v>
      </c>
      <c r="H8" s="39" t="s">
        <v>130</v>
      </c>
      <c r="I8" s="36">
        <v>5</v>
      </c>
      <c r="J8" s="36">
        <v>3</v>
      </c>
      <c r="K8" s="36">
        <f>I8*J8</f>
        <v>15</v>
      </c>
      <c r="L8" s="46">
        <f>ROUND(K8/$K$60*100,1)</f>
        <v>5</v>
      </c>
      <c r="M8" s="37" t="s">
        <v>88</v>
      </c>
      <c r="O8" s="26">
        <f>SUM(K5:K8)</f>
        <v>25</v>
      </c>
    </row>
    <row r="9" spans="1:15" s="26" customFormat="1" x14ac:dyDescent="0.55000000000000004">
      <c r="A9" s="32" t="s">
        <v>59</v>
      </c>
      <c r="B9" s="33"/>
      <c r="C9" s="50"/>
      <c r="D9" s="50"/>
      <c r="E9" s="51"/>
      <c r="F9" s="33"/>
      <c r="G9" s="51"/>
      <c r="H9" s="51"/>
      <c r="I9" s="33"/>
      <c r="J9" s="33"/>
      <c r="K9" s="33"/>
      <c r="L9" s="33"/>
      <c r="M9" s="52"/>
    </row>
    <row r="10" spans="1:15" s="26" customFormat="1" ht="59.5" customHeight="1" x14ac:dyDescent="0.55000000000000004">
      <c r="A10" s="35"/>
      <c r="B10" s="42" t="s">
        <v>13</v>
      </c>
      <c r="C10" s="43" t="s">
        <v>60</v>
      </c>
      <c r="D10" s="43" t="s">
        <v>61</v>
      </c>
      <c r="E10" s="53" t="s">
        <v>8</v>
      </c>
      <c r="F10" s="39">
        <v>5</v>
      </c>
      <c r="G10" s="39" t="s">
        <v>9</v>
      </c>
      <c r="H10" s="39" t="s">
        <v>130</v>
      </c>
      <c r="I10" s="38" t="s">
        <v>8</v>
      </c>
      <c r="J10" s="38" t="s">
        <v>8</v>
      </c>
      <c r="K10" s="38" t="s">
        <v>8</v>
      </c>
      <c r="L10" s="38" t="s">
        <v>8</v>
      </c>
      <c r="M10" s="37" t="s">
        <v>14</v>
      </c>
    </row>
    <row r="11" spans="1:15" s="26" customFormat="1" ht="256.5" customHeight="1" x14ac:dyDescent="0.55000000000000004">
      <c r="A11" s="41"/>
      <c r="B11" s="44"/>
      <c r="C11" s="45"/>
      <c r="D11" s="45"/>
      <c r="E11" s="53" t="s">
        <v>8</v>
      </c>
      <c r="F11" s="39">
        <v>6</v>
      </c>
      <c r="G11" s="39" t="s">
        <v>12</v>
      </c>
      <c r="H11" s="39" t="s">
        <v>130</v>
      </c>
      <c r="I11" s="36">
        <v>5</v>
      </c>
      <c r="J11" s="36">
        <v>1</v>
      </c>
      <c r="K11" s="36">
        <f>I11*J11</f>
        <v>5</v>
      </c>
      <c r="L11" s="46">
        <f>ROUND(K11/$K$60*100,1)</f>
        <v>1.7</v>
      </c>
      <c r="M11" s="37" t="s">
        <v>89</v>
      </c>
    </row>
    <row r="12" spans="1:15" s="26" customFormat="1" ht="240" x14ac:dyDescent="0.55000000000000004">
      <c r="A12" s="41"/>
      <c r="B12" s="44"/>
      <c r="C12" s="45"/>
      <c r="D12" s="45"/>
      <c r="E12" s="53" t="s">
        <v>8</v>
      </c>
      <c r="F12" s="39">
        <v>7</v>
      </c>
      <c r="G12" s="39" t="s">
        <v>12</v>
      </c>
      <c r="H12" s="39" t="s">
        <v>130</v>
      </c>
      <c r="I12" s="36">
        <v>5</v>
      </c>
      <c r="J12" s="36">
        <v>1</v>
      </c>
      <c r="K12" s="36">
        <f t="shared" ref="K12:K16" si="0">I12*J12</f>
        <v>5</v>
      </c>
      <c r="L12" s="46">
        <f>ROUND(K12/$K$60*100,1)</f>
        <v>1.7</v>
      </c>
      <c r="M12" s="37" t="s">
        <v>93</v>
      </c>
    </row>
    <row r="13" spans="1:15" s="26" customFormat="1" ht="150" x14ac:dyDescent="0.55000000000000004">
      <c r="A13" s="41"/>
      <c r="B13" s="44"/>
      <c r="C13" s="45"/>
      <c r="D13" s="45"/>
      <c r="E13" s="53" t="s">
        <v>8</v>
      </c>
      <c r="F13" s="39">
        <v>8</v>
      </c>
      <c r="G13" s="39" t="s">
        <v>12</v>
      </c>
      <c r="H13" s="39" t="s">
        <v>130</v>
      </c>
      <c r="I13" s="36">
        <v>5</v>
      </c>
      <c r="J13" s="36">
        <v>1</v>
      </c>
      <c r="K13" s="36">
        <f t="shared" si="0"/>
        <v>5</v>
      </c>
      <c r="L13" s="46">
        <f>ROUND(K13/$K$60*100,1)</f>
        <v>1.7</v>
      </c>
      <c r="M13" s="37" t="s">
        <v>106</v>
      </c>
    </row>
    <row r="14" spans="1:15" s="26" customFormat="1" ht="150" x14ac:dyDescent="0.55000000000000004">
      <c r="A14" s="41"/>
      <c r="B14" s="48"/>
      <c r="C14" s="49"/>
      <c r="D14" s="49"/>
      <c r="E14" s="53" t="s">
        <v>8</v>
      </c>
      <c r="F14" s="39">
        <v>9</v>
      </c>
      <c r="G14" s="39" t="s">
        <v>12</v>
      </c>
      <c r="H14" s="39" t="s">
        <v>130</v>
      </c>
      <c r="I14" s="36">
        <v>5</v>
      </c>
      <c r="J14" s="36">
        <v>1</v>
      </c>
      <c r="K14" s="36">
        <f t="shared" si="0"/>
        <v>5</v>
      </c>
      <c r="L14" s="46">
        <f>ROUND(K14/$K$60*100,1)</f>
        <v>1.7</v>
      </c>
      <c r="M14" s="37" t="s">
        <v>90</v>
      </c>
    </row>
    <row r="15" spans="1:15" s="26" customFormat="1" ht="70.5" customHeight="1" x14ac:dyDescent="0.55000000000000004">
      <c r="A15" s="41"/>
      <c r="B15" s="42" t="s">
        <v>15</v>
      </c>
      <c r="C15" s="43" t="s">
        <v>62</v>
      </c>
      <c r="D15" s="43" t="s">
        <v>63</v>
      </c>
      <c r="E15" s="53" t="s">
        <v>16</v>
      </c>
      <c r="F15" s="39">
        <v>10</v>
      </c>
      <c r="G15" s="39" t="s">
        <v>17</v>
      </c>
      <c r="H15" s="39" t="s">
        <v>130</v>
      </c>
      <c r="I15" s="54" t="s">
        <v>16</v>
      </c>
      <c r="J15" s="54" t="s">
        <v>16</v>
      </c>
      <c r="K15" s="54" t="s">
        <v>16</v>
      </c>
      <c r="L15" s="54" t="s">
        <v>16</v>
      </c>
      <c r="M15" s="37" t="s">
        <v>14</v>
      </c>
    </row>
    <row r="16" spans="1:15" s="26" customFormat="1" ht="120" x14ac:dyDescent="0.55000000000000004">
      <c r="A16" s="47"/>
      <c r="B16" s="48"/>
      <c r="C16" s="49"/>
      <c r="D16" s="49"/>
      <c r="E16" s="53" t="s">
        <v>8</v>
      </c>
      <c r="F16" s="39">
        <v>11</v>
      </c>
      <c r="G16" s="39" t="s">
        <v>18</v>
      </c>
      <c r="H16" s="39" t="s">
        <v>130</v>
      </c>
      <c r="I16" s="36">
        <v>5</v>
      </c>
      <c r="J16" s="36">
        <v>1</v>
      </c>
      <c r="K16" s="36">
        <f t="shared" si="0"/>
        <v>5</v>
      </c>
      <c r="L16" s="46">
        <f>ROUND(K16/$K$60*100,1)</f>
        <v>1.7</v>
      </c>
      <c r="M16" s="37" t="s">
        <v>91</v>
      </c>
      <c r="O16" s="26">
        <f>SUM(K10:K16)</f>
        <v>25</v>
      </c>
    </row>
    <row r="17" spans="1:15" s="26" customFormat="1" x14ac:dyDescent="0.55000000000000004">
      <c r="A17" s="32" t="s">
        <v>19</v>
      </c>
      <c r="B17" s="33"/>
      <c r="C17" s="50"/>
      <c r="D17" s="50"/>
      <c r="E17" s="51"/>
      <c r="F17" s="33"/>
      <c r="G17" s="51"/>
      <c r="H17" s="51"/>
      <c r="I17" s="33"/>
      <c r="J17" s="33"/>
      <c r="K17" s="33"/>
      <c r="L17" s="33"/>
      <c r="M17" s="52"/>
    </row>
    <row r="18" spans="1:15" s="26" customFormat="1" ht="84" customHeight="1" x14ac:dyDescent="0.55000000000000004">
      <c r="A18" s="35"/>
      <c r="B18" s="42" t="s">
        <v>20</v>
      </c>
      <c r="C18" s="43" t="s">
        <v>21</v>
      </c>
      <c r="D18" s="43" t="s">
        <v>108</v>
      </c>
      <c r="E18" s="55" t="s">
        <v>85</v>
      </c>
      <c r="F18" s="39">
        <v>12</v>
      </c>
      <c r="G18" s="39" t="s">
        <v>17</v>
      </c>
      <c r="H18" s="39" t="s">
        <v>130</v>
      </c>
      <c r="I18" s="38" t="s">
        <v>16</v>
      </c>
      <c r="J18" s="38" t="s">
        <v>16</v>
      </c>
      <c r="K18" s="38" t="s">
        <v>16</v>
      </c>
      <c r="L18" s="38" t="s">
        <v>16</v>
      </c>
      <c r="M18" s="37" t="s">
        <v>24</v>
      </c>
    </row>
    <row r="19" spans="1:15" s="26" customFormat="1" ht="84" customHeight="1" x14ac:dyDescent="0.55000000000000004">
      <c r="A19" s="41"/>
      <c r="B19" s="48"/>
      <c r="C19" s="49"/>
      <c r="D19" s="49"/>
      <c r="E19" s="56"/>
      <c r="F19" s="39">
        <v>13</v>
      </c>
      <c r="G19" s="39" t="s">
        <v>18</v>
      </c>
      <c r="H19" s="39" t="s">
        <v>130</v>
      </c>
      <c r="I19" s="36">
        <v>5</v>
      </c>
      <c r="J19" s="36">
        <v>18</v>
      </c>
      <c r="K19" s="36">
        <f>I19*J19</f>
        <v>90</v>
      </c>
      <c r="L19" s="46">
        <f>ROUND(K19/$K$60*100,1)</f>
        <v>30</v>
      </c>
      <c r="M19" s="37" t="s">
        <v>64</v>
      </c>
    </row>
    <row r="20" spans="1:15" s="26" customFormat="1" ht="45" x14ac:dyDescent="0.55000000000000004">
      <c r="A20" s="41"/>
      <c r="B20" s="42" t="s">
        <v>22</v>
      </c>
      <c r="C20" s="43" t="s">
        <v>23</v>
      </c>
      <c r="D20" s="43" t="s">
        <v>111</v>
      </c>
      <c r="E20" s="53" t="s">
        <v>16</v>
      </c>
      <c r="F20" s="39">
        <v>14</v>
      </c>
      <c r="G20" s="39" t="s">
        <v>17</v>
      </c>
      <c r="H20" s="39" t="s">
        <v>130</v>
      </c>
      <c r="I20" s="38" t="s">
        <v>16</v>
      </c>
      <c r="J20" s="38" t="s">
        <v>16</v>
      </c>
      <c r="K20" s="38" t="s">
        <v>16</v>
      </c>
      <c r="L20" s="38" t="s">
        <v>16</v>
      </c>
      <c r="M20" s="37" t="s">
        <v>24</v>
      </c>
    </row>
    <row r="21" spans="1:15" s="26" customFormat="1" ht="60" x14ac:dyDescent="0.55000000000000004">
      <c r="A21" s="47"/>
      <c r="B21" s="48"/>
      <c r="C21" s="49"/>
      <c r="D21" s="49"/>
      <c r="E21" s="53" t="s">
        <v>8</v>
      </c>
      <c r="F21" s="39">
        <v>15</v>
      </c>
      <c r="G21" s="39" t="s">
        <v>18</v>
      </c>
      <c r="H21" s="39" t="s">
        <v>130</v>
      </c>
      <c r="I21" s="36">
        <v>5</v>
      </c>
      <c r="J21" s="36">
        <v>2</v>
      </c>
      <c r="K21" s="36">
        <f>I21*J21</f>
        <v>10</v>
      </c>
      <c r="L21" s="46">
        <f>ROUND(K21/$K$60*100,1)</f>
        <v>3.3</v>
      </c>
      <c r="M21" s="37" t="s">
        <v>65</v>
      </c>
      <c r="O21" s="26">
        <f>SUM(K18:K21)</f>
        <v>100</v>
      </c>
    </row>
    <row r="22" spans="1:15" s="26" customFormat="1" x14ac:dyDescent="0.55000000000000004">
      <c r="A22" s="32" t="s">
        <v>26</v>
      </c>
      <c r="B22" s="33"/>
      <c r="C22" s="50"/>
      <c r="D22" s="50"/>
      <c r="E22" s="51"/>
      <c r="F22" s="33"/>
      <c r="G22" s="51"/>
      <c r="H22" s="51"/>
      <c r="I22" s="33"/>
      <c r="J22" s="33"/>
      <c r="K22" s="33"/>
      <c r="L22" s="33"/>
      <c r="M22" s="52"/>
    </row>
    <row r="23" spans="1:15" s="26" customFormat="1" ht="198" customHeight="1" x14ac:dyDescent="0.55000000000000004">
      <c r="A23" s="35"/>
      <c r="B23" s="36" t="s">
        <v>25</v>
      </c>
      <c r="C23" s="37" t="s">
        <v>27</v>
      </c>
      <c r="D23" s="37" t="s">
        <v>125</v>
      </c>
      <c r="E23" s="37" t="s">
        <v>109</v>
      </c>
      <c r="F23" s="39">
        <v>16</v>
      </c>
      <c r="G23" s="39" t="s">
        <v>17</v>
      </c>
      <c r="H23" s="39" t="s">
        <v>130</v>
      </c>
      <c r="I23" s="38" t="s">
        <v>16</v>
      </c>
      <c r="J23" s="38" t="s">
        <v>16</v>
      </c>
      <c r="K23" s="38" t="s">
        <v>16</v>
      </c>
      <c r="L23" s="38" t="s">
        <v>16</v>
      </c>
      <c r="M23" s="37" t="s">
        <v>110</v>
      </c>
    </row>
    <row r="24" spans="1:15" s="26" customFormat="1" ht="72" customHeight="1" x14ac:dyDescent="0.55000000000000004">
      <c r="A24" s="41"/>
      <c r="B24" s="42" t="s">
        <v>28</v>
      </c>
      <c r="C24" s="43" t="s">
        <v>66</v>
      </c>
      <c r="D24" s="43" t="s">
        <v>112</v>
      </c>
      <c r="E24" s="38" t="s">
        <v>16</v>
      </c>
      <c r="F24" s="39">
        <v>17</v>
      </c>
      <c r="G24" s="39" t="s">
        <v>17</v>
      </c>
      <c r="H24" s="39" t="s">
        <v>130</v>
      </c>
      <c r="I24" s="54" t="s">
        <v>16</v>
      </c>
      <c r="J24" s="54" t="s">
        <v>16</v>
      </c>
      <c r="K24" s="54" t="s">
        <v>16</v>
      </c>
      <c r="L24" s="54" t="s">
        <v>16</v>
      </c>
      <c r="M24" s="37" t="s">
        <v>14</v>
      </c>
    </row>
    <row r="25" spans="1:15" s="26" customFormat="1" ht="105" x14ac:dyDescent="0.55000000000000004">
      <c r="A25" s="41"/>
      <c r="B25" s="48"/>
      <c r="C25" s="49"/>
      <c r="D25" s="49"/>
      <c r="E25" s="38" t="s">
        <v>16</v>
      </c>
      <c r="F25" s="39">
        <v>18</v>
      </c>
      <c r="G25" s="39" t="s">
        <v>18</v>
      </c>
      <c r="H25" s="39" t="s">
        <v>130</v>
      </c>
      <c r="I25" s="36">
        <v>5</v>
      </c>
      <c r="J25" s="36">
        <v>3</v>
      </c>
      <c r="K25" s="36">
        <f t="shared" ref="K25" si="1">I25*J25</f>
        <v>15</v>
      </c>
      <c r="L25" s="46">
        <f>ROUND(K25/$K$60*100,1)</f>
        <v>5</v>
      </c>
      <c r="M25" s="37" t="s">
        <v>94</v>
      </c>
    </row>
    <row r="26" spans="1:15" s="26" customFormat="1" ht="59.5" customHeight="1" x14ac:dyDescent="0.55000000000000004">
      <c r="A26" s="41"/>
      <c r="B26" s="42" t="s">
        <v>29</v>
      </c>
      <c r="C26" s="43" t="s">
        <v>30</v>
      </c>
      <c r="D26" s="43" t="s">
        <v>136</v>
      </c>
      <c r="E26" s="38" t="s">
        <v>16</v>
      </c>
      <c r="F26" s="39">
        <v>19</v>
      </c>
      <c r="G26" s="39" t="s">
        <v>17</v>
      </c>
      <c r="H26" s="39" t="s">
        <v>130</v>
      </c>
      <c r="I26" s="38" t="s">
        <v>16</v>
      </c>
      <c r="J26" s="38" t="s">
        <v>16</v>
      </c>
      <c r="K26" s="38" t="s">
        <v>16</v>
      </c>
      <c r="L26" s="38" t="s">
        <v>16</v>
      </c>
      <c r="M26" s="37" t="s">
        <v>14</v>
      </c>
    </row>
    <row r="27" spans="1:15" s="26" customFormat="1" ht="82.5" customHeight="1" x14ac:dyDescent="0.55000000000000004">
      <c r="A27" s="41"/>
      <c r="B27" s="48"/>
      <c r="C27" s="49"/>
      <c r="D27" s="49"/>
      <c r="E27" s="38" t="s">
        <v>8</v>
      </c>
      <c r="F27" s="39">
        <v>20</v>
      </c>
      <c r="G27" s="39" t="s">
        <v>18</v>
      </c>
      <c r="H27" s="39" t="s">
        <v>130</v>
      </c>
      <c r="I27" s="36">
        <v>5</v>
      </c>
      <c r="J27" s="36">
        <v>1</v>
      </c>
      <c r="K27" s="36">
        <f>I27*J27</f>
        <v>5</v>
      </c>
      <c r="L27" s="46">
        <f>ROUND(K27/$K$60*100,1)</f>
        <v>1.7</v>
      </c>
      <c r="M27" s="37" t="s">
        <v>95</v>
      </c>
    </row>
    <row r="28" spans="1:15" s="26" customFormat="1" ht="68" customHeight="1" x14ac:dyDescent="0.55000000000000004">
      <c r="A28" s="41"/>
      <c r="B28" s="42" t="s">
        <v>31</v>
      </c>
      <c r="C28" s="43" t="s">
        <v>32</v>
      </c>
      <c r="D28" s="43" t="s">
        <v>67</v>
      </c>
      <c r="E28" s="38" t="s">
        <v>16</v>
      </c>
      <c r="F28" s="39">
        <v>21</v>
      </c>
      <c r="G28" s="39" t="s">
        <v>17</v>
      </c>
      <c r="H28" s="39" t="s">
        <v>130</v>
      </c>
      <c r="I28" s="38" t="s">
        <v>16</v>
      </c>
      <c r="J28" s="38" t="s">
        <v>16</v>
      </c>
      <c r="K28" s="38" t="s">
        <v>16</v>
      </c>
      <c r="L28" s="38" t="s">
        <v>16</v>
      </c>
      <c r="M28" s="37" t="s">
        <v>14</v>
      </c>
    </row>
    <row r="29" spans="1:15" s="26" customFormat="1" ht="90" x14ac:dyDescent="0.55000000000000004">
      <c r="A29" s="41"/>
      <c r="B29" s="48"/>
      <c r="C29" s="49"/>
      <c r="D29" s="49"/>
      <c r="E29" s="38" t="s">
        <v>16</v>
      </c>
      <c r="F29" s="39">
        <v>22</v>
      </c>
      <c r="G29" s="39" t="s">
        <v>18</v>
      </c>
      <c r="H29" s="39" t="s">
        <v>130</v>
      </c>
      <c r="I29" s="36">
        <v>5</v>
      </c>
      <c r="J29" s="36">
        <v>2</v>
      </c>
      <c r="K29" s="36">
        <f>I29*J29</f>
        <v>10</v>
      </c>
      <c r="L29" s="46">
        <f>ROUND(K29/$K$60*100,1)</f>
        <v>3.3</v>
      </c>
      <c r="M29" s="37" t="s">
        <v>96</v>
      </c>
    </row>
    <row r="30" spans="1:15" s="26" customFormat="1" ht="158" customHeight="1" x14ac:dyDescent="0.55000000000000004">
      <c r="A30" s="41"/>
      <c r="B30" s="36" t="s">
        <v>33</v>
      </c>
      <c r="C30" s="37" t="s">
        <v>34</v>
      </c>
      <c r="D30" s="57" t="s">
        <v>68</v>
      </c>
      <c r="E30" s="38" t="s">
        <v>16</v>
      </c>
      <c r="F30" s="39">
        <v>23</v>
      </c>
      <c r="G30" s="39" t="s">
        <v>17</v>
      </c>
      <c r="H30" s="39" t="s">
        <v>130</v>
      </c>
      <c r="I30" s="38" t="s">
        <v>16</v>
      </c>
      <c r="J30" s="38" t="s">
        <v>16</v>
      </c>
      <c r="K30" s="38" t="s">
        <v>16</v>
      </c>
      <c r="L30" s="38" t="s">
        <v>16</v>
      </c>
      <c r="M30" s="37" t="s">
        <v>14</v>
      </c>
    </row>
    <row r="31" spans="1:15" s="26" customFormat="1" ht="90" x14ac:dyDescent="0.55000000000000004">
      <c r="A31" s="41"/>
      <c r="B31" s="36" t="s">
        <v>69</v>
      </c>
      <c r="C31" s="37" t="s">
        <v>71</v>
      </c>
      <c r="D31" s="57" t="s">
        <v>113</v>
      </c>
      <c r="E31" s="38" t="s">
        <v>8</v>
      </c>
      <c r="F31" s="39">
        <v>24</v>
      </c>
      <c r="G31" s="39" t="s">
        <v>17</v>
      </c>
      <c r="H31" s="39" t="s">
        <v>130</v>
      </c>
      <c r="I31" s="54" t="s">
        <v>8</v>
      </c>
      <c r="J31" s="54" t="s">
        <v>8</v>
      </c>
      <c r="K31" s="54" t="s">
        <v>8</v>
      </c>
      <c r="L31" s="54" t="s">
        <v>8</v>
      </c>
      <c r="M31" s="37" t="s">
        <v>72</v>
      </c>
    </row>
    <row r="32" spans="1:15" s="26" customFormat="1" ht="75" customHeight="1" x14ac:dyDescent="0.55000000000000004">
      <c r="A32" s="41"/>
      <c r="B32" s="42" t="s">
        <v>82</v>
      </c>
      <c r="C32" s="43" t="s">
        <v>70</v>
      </c>
      <c r="D32" s="43" t="s">
        <v>115</v>
      </c>
      <c r="E32" s="38" t="s">
        <v>16</v>
      </c>
      <c r="F32" s="39">
        <v>25</v>
      </c>
      <c r="G32" s="39" t="s">
        <v>17</v>
      </c>
      <c r="H32" s="39" t="s">
        <v>130</v>
      </c>
      <c r="I32" s="38" t="s">
        <v>16</v>
      </c>
      <c r="J32" s="38" t="s">
        <v>16</v>
      </c>
      <c r="K32" s="38" t="s">
        <v>16</v>
      </c>
      <c r="L32" s="38" t="s">
        <v>16</v>
      </c>
      <c r="M32" s="37" t="s">
        <v>14</v>
      </c>
    </row>
    <row r="33" spans="1:15" s="26" customFormat="1" ht="116.5" customHeight="1" x14ac:dyDescent="0.55000000000000004">
      <c r="A33" s="41"/>
      <c r="B33" s="48"/>
      <c r="C33" s="49"/>
      <c r="D33" s="49"/>
      <c r="E33" s="38" t="s">
        <v>8</v>
      </c>
      <c r="F33" s="39">
        <v>26</v>
      </c>
      <c r="G33" s="39" t="s">
        <v>18</v>
      </c>
      <c r="H33" s="39" t="s">
        <v>130</v>
      </c>
      <c r="I33" s="36">
        <v>5</v>
      </c>
      <c r="J33" s="36">
        <v>3</v>
      </c>
      <c r="K33" s="36">
        <f>I33*J33</f>
        <v>15</v>
      </c>
      <c r="L33" s="46">
        <f>ROUND(K33/$K$60*100,1)</f>
        <v>5</v>
      </c>
      <c r="M33" s="37" t="s">
        <v>114</v>
      </c>
    </row>
    <row r="34" spans="1:15" s="26" customFormat="1" ht="65" customHeight="1" x14ac:dyDescent="0.55000000000000004">
      <c r="A34" s="41"/>
      <c r="B34" s="42" t="s">
        <v>81</v>
      </c>
      <c r="C34" s="43" t="s">
        <v>36</v>
      </c>
      <c r="D34" s="58" t="s">
        <v>116</v>
      </c>
      <c r="E34" s="53" t="s">
        <v>16</v>
      </c>
      <c r="F34" s="39">
        <v>27</v>
      </c>
      <c r="G34" s="39" t="s">
        <v>17</v>
      </c>
      <c r="H34" s="39" t="s">
        <v>130</v>
      </c>
      <c r="I34" s="38" t="s">
        <v>16</v>
      </c>
      <c r="J34" s="38" t="s">
        <v>16</v>
      </c>
      <c r="K34" s="38" t="s">
        <v>16</v>
      </c>
      <c r="L34" s="38" t="s">
        <v>16</v>
      </c>
      <c r="M34" s="37" t="s">
        <v>14</v>
      </c>
    </row>
    <row r="35" spans="1:15" s="26" customFormat="1" ht="86.5" customHeight="1" x14ac:dyDescent="0.55000000000000004">
      <c r="A35" s="41"/>
      <c r="B35" s="44"/>
      <c r="C35" s="45"/>
      <c r="D35" s="59"/>
      <c r="E35" s="53" t="s">
        <v>8</v>
      </c>
      <c r="F35" s="39">
        <v>28</v>
      </c>
      <c r="G35" s="39" t="s">
        <v>18</v>
      </c>
      <c r="H35" s="39" t="s">
        <v>130</v>
      </c>
      <c r="I35" s="36">
        <v>5</v>
      </c>
      <c r="J35" s="36">
        <v>1</v>
      </c>
      <c r="K35" s="36">
        <f>I35*J35</f>
        <v>5</v>
      </c>
      <c r="L35" s="46">
        <f>ROUND(K35/$K$60*100,1)</f>
        <v>1.7</v>
      </c>
      <c r="M35" s="37" t="s">
        <v>97</v>
      </c>
    </row>
    <row r="36" spans="1:15" s="26" customFormat="1" ht="90" customHeight="1" x14ac:dyDescent="0.55000000000000004">
      <c r="A36" s="41"/>
      <c r="B36" s="44"/>
      <c r="C36" s="45"/>
      <c r="D36" s="59"/>
      <c r="E36" s="53" t="s">
        <v>8</v>
      </c>
      <c r="F36" s="39">
        <v>29</v>
      </c>
      <c r="G36" s="39" t="s">
        <v>18</v>
      </c>
      <c r="H36" s="39" t="s">
        <v>130</v>
      </c>
      <c r="I36" s="36">
        <v>5</v>
      </c>
      <c r="J36" s="36">
        <v>2</v>
      </c>
      <c r="K36" s="36">
        <f>I36*J36</f>
        <v>10</v>
      </c>
      <c r="L36" s="46">
        <f>ROUND(K36/$K$60*100,1)</f>
        <v>3.3</v>
      </c>
      <c r="M36" s="37" t="s">
        <v>98</v>
      </c>
    </row>
    <row r="37" spans="1:15" s="26" customFormat="1" ht="97.5" customHeight="1" x14ac:dyDescent="0.55000000000000004">
      <c r="A37" s="41"/>
      <c r="B37" s="48"/>
      <c r="C37" s="49"/>
      <c r="D37" s="60"/>
      <c r="E37" s="53" t="s">
        <v>8</v>
      </c>
      <c r="F37" s="39">
        <v>30</v>
      </c>
      <c r="G37" s="39" t="s">
        <v>18</v>
      </c>
      <c r="H37" s="39" t="s">
        <v>130</v>
      </c>
      <c r="I37" s="36">
        <v>5</v>
      </c>
      <c r="J37" s="36">
        <v>2</v>
      </c>
      <c r="K37" s="36">
        <f>I37*J37</f>
        <v>10</v>
      </c>
      <c r="L37" s="46">
        <f>ROUND(K37/$K$60*100,1)</f>
        <v>3.3</v>
      </c>
      <c r="M37" s="37" t="s">
        <v>99</v>
      </c>
    </row>
    <row r="38" spans="1:15" s="26" customFormat="1" ht="61.5" customHeight="1" x14ac:dyDescent="0.55000000000000004">
      <c r="A38" s="41"/>
      <c r="B38" s="42" t="s">
        <v>35</v>
      </c>
      <c r="C38" s="55" t="s">
        <v>73</v>
      </c>
      <c r="D38" s="43" t="s">
        <v>117</v>
      </c>
      <c r="E38" s="38" t="s">
        <v>8</v>
      </c>
      <c r="F38" s="39">
        <v>31</v>
      </c>
      <c r="G38" s="39" t="s">
        <v>17</v>
      </c>
      <c r="H38" s="39" t="s">
        <v>130</v>
      </c>
      <c r="I38" s="38" t="s">
        <v>16</v>
      </c>
      <c r="J38" s="38" t="s">
        <v>16</v>
      </c>
      <c r="K38" s="38" t="s">
        <v>16</v>
      </c>
      <c r="L38" s="38" t="s">
        <v>16</v>
      </c>
      <c r="M38" s="37" t="s">
        <v>14</v>
      </c>
    </row>
    <row r="39" spans="1:15" s="26" customFormat="1" ht="68" customHeight="1" x14ac:dyDescent="0.55000000000000004">
      <c r="A39" s="41"/>
      <c r="B39" s="48"/>
      <c r="C39" s="56"/>
      <c r="D39" s="49"/>
      <c r="E39" s="38" t="s">
        <v>8</v>
      </c>
      <c r="F39" s="39">
        <v>32</v>
      </c>
      <c r="G39" s="39" t="s">
        <v>18</v>
      </c>
      <c r="H39" s="39" t="s">
        <v>130</v>
      </c>
      <c r="I39" s="36">
        <v>5</v>
      </c>
      <c r="J39" s="36">
        <v>1</v>
      </c>
      <c r="K39" s="36">
        <f>I39*J39</f>
        <v>5</v>
      </c>
      <c r="L39" s="46">
        <f>ROUND(K39/$K$60*100,1)</f>
        <v>1.7</v>
      </c>
      <c r="M39" s="37" t="s">
        <v>100</v>
      </c>
    </row>
    <row r="40" spans="1:15" s="26" customFormat="1" ht="60.5" customHeight="1" x14ac:dyDescent="0.55000000000000004">
      <c r="A40" s="41"/>
      <c r="B40" s="42" t="s">
        <v>37</v>
      </c>
      <c r="C40" s="43" t="s">
        <v>74</v>
      </c>
      <c r="D40" s="43" t="s">
        <v>126</v>
      </c>
      <c r="E40" s="38" t="s">
        <v>8</v>
      </c>
      <c r="F40" s="39">
        <v>33</v>
      </c>
      <c r="G40" s="39" t="s">
        <v>17</v>
      </c>
      <c r="H40" s="39" t="s">
        <v>130</v>
      </c>
      <c r="I40" s="38" t="s">
        <v>16</v>
      </c>
      <c r="J40" s="38" t="s">
        <v>16</v>
      </c>
      <c r="K40" s="38" t="s">
        <v>16</v>
      </c>
      <c r="L40" s="38" t="s">
        <v>16</v>
      </c>
      <c r="M40" s="37" t="s">
        <v>14</v>
      </c>
    </row>
    <row r="41" spans="1:15" s="26" customFormat="1" ht="102" customHeight="1" x14ac:dyDescent="0.55000000000000004">
      <c r="A41" s="41"/>
      <c r="B41" s="48"/>
      <c r="C41" s="49"/>
      <c r="D41" s="49"/>
      <c r="E41" s="38" t="s">
        <v>8</v>
      </c>
      <c r="F41" s="39">
        <v>34</v>
      </c>
      <c r="G41" s="39" t="s">
        <v>18</v>
      </c>
      <c r="H41" s="39" t="s">
        <v>130</v>
      </c>
      <c r="I41" s="36">
        <v>5</v>
      </c>
      <c r="J41" s="36">
        <v>2</v>
      </c>
      <c r="K41" s="36">
        <f>I41*J41</f>
        <v>10</v>
      </c>
      <c r="L41" s="46">
        <f>100-SUM(L5:L8,L10:L16,L18:L21,L23:L40,L42:L45,L47:L55,L57,L59)</f>
        <v>3.2000000000000028</v>
      </c>
      <c r="M41" s="37" t="s">
        <v>101</v>
      </c>
    </row>
    <row r="42" spans="1:15" s="26" customFormat="1" ht="45" x14ac:dyDescent="0.55000000000000004">
      <c r="A42" s="41"/>
      <c r="B42" s="42" t="s">
        <v>38</v>
      </c>
      <c r="C42" s="55" t="s">
        <v>40</v>
      </c>
      <c r="D42" s="61" t="s">
        <v>118</v>
      </c>
      <c r="E42" s="38" t="s">
        <v>8</v>
      </c>
      <c r="F42" s="39">
        <v>35</v>
      </c>
      <c r="G42" s="39" t="s">
        <v>17</v>
      </c>
      <c r="H42" s="39" t="s">
        <v>130</v>
      </c>
      <c r="I42" s="38" t="s">
        <v>16</v>
      </c>
      <c r="J42" s="38" t="s">
        <v>16</v>
      </c>
      <c r="K42" s="38" t="s">
        <v>16</v>
      </c>
      <c r="L42" s="38" t="s">
        <v>16</v>
      </c>
      <c r="M42" s="37" t="s">
        <v>14</v>
      </c>
    </row>
    <row r="43" spans="1:15" s="26" customFormat="1" ht="89.5" customHeight="1" x14ac:dyDescent="0.55000000000000004">
      <c r="A43" s="41"/>
      <c r="B43" s="48"/>
      <c r="C43" s="56"/>
      <c r="D43" s="62"/>
      <c r="E43" s="38" t="s">
        <v>8</v>
      </c>
      <c r="F43" s="39">
        <v>36</v>
      </c>
      <c r="G43" s="39" t="s">
        <v>18</v>
      </c>
      <c r="H43" s="39" t="s">
        <v>130</v>
      </c>
      <c r="I43" s="36">
        <v>5</v>
      </c>
      <c r="J43" s="36">
        <v>2</v>
      </c>
      <c r="K43" s="36">
        <f>I43*J43</f>
        <v>10</v>
      </c>
      <c r="L43" s="46">
        <f>ROUND(K43/$K$60*100,1)</f>
        <v>3.3</v>
      </c>
      <c r="M43" s="37" t="s">
        <v>102</v>
      </c>
    </row>
    <row r="44" spans="1:15" s="26" customFormat="1" ht="45" x14ac:dyDescent="0.55000000000000004">
      <c r="A44" s="41"/>
      <c r="B44" s="42" t="s">
        <v>39</v>
      </c>
      <c r="C44" s="55" t="s">
        <v>75</v>
      </c>
      <c r="D44" s="43" t="s">
        <v>119</v>
      </c>
      <c r="E44" s="38" t="s">
        <v>8</v>
      </c>
      <c r="F44" s="39">
        <v>37</v>
      </c>
      <c r="G44" s="39" t="s">
        <v>17</v>
      </c>
      <c r="H44" s="39" t="s">
        <v>130</v>
      </c>
      <c r="I44" s="38" t="s">
        <v>16</v>
      </c>
      <c r="J44" s="38" t="s">
        <v>16</v>
      </c>
      <c r="K44" s="38" t="s">
        <v>16</v>
      </c>
      <c r="L44" s="38" t="s">
        <v>16</v>
      </c>
      <c r="M44" s="37" t="s">
        <v>14</v>
      </c>
    </row>
    <row r="45" spans="1:15" s="26" customFormat="1" ht="60" x14ac:dyDescent="0.55000000000000004">
      <c r="A45" s="47"/>
      <c r="B45" s="48"/>
      <c r="C45" s="56"/>
      <c r="D45" s="49"/>
      <c r="E45" s="38" t="s">
        <v>8</v>
      </c>
      <c r="F45" s="39">
        <v>38</v>
      </c>
      <c r="G45" s="39" t="s">
        <v>18</v>
      </c>
      <c r="H45" s="39" t="s">
        <v>130</v>
      </c>
      <c r="I45" s="36">
        <v>5</v>
      </c>
      <c r="J45" s="36">
        <v>1</v>
      </c>
      <c r="K45" s="36">
        <f>I45*J45</f>
        <v>5</v>
      </c>
      <c r="L45" s="46">
        <f>ROUND(K45/$K$60*100,1)</f>
        <v>1.7</v>
      </c>
      <c r="M45" s="37" t="s">
        <v>103</v>
      </c>
      <c r="O45" s="26">
        <f>SUM(K23:K45)</f>
        <v>100</v>
      </c>
    </row>
    <row r="46" spans="1:15" s="26" customFormat="1" x14ac:dyDescent="0.55000000000000004">
      <c r="A46" s="32" t="s">
        <v>76</v>
      </c>
      <c r="B46" s="33"/>
      <c r="C46" s="50"/>
      <c r="D46" s="50"/>
      <c r="E46" s="33"/>
      <c r="F46" s="33"/>
      <c r="G46" s="51"/>
      <c r="H46" s="51"/>
      <c r="I46" s="33"/>
      <c r="J46" s="33"/>
      <c r="K46" s="33"/>
      <c r="L46" s="33"/>
      <c r="M46" s="52"/>
    </row>
    <row r="47" spans="1:15" s="26" customFormat="1" ht="67" customHeight="1" x14ac:dyDescent="0.55000000000000004">
      <c r="A47" s="35"/>
      <c r="B47" s="42" t="s">
        <v>43</v>
      </c>
      <c r="C47" s="43" t="s">
        <v>44</v>
      </c>
      <c r="D47" s="43" t="s">
        <v>120</v>
      </c>
      <c r="E47" s="55" t="s">
        <v>86</v>
      </c>
      <c r="F47" s="39">
        <v>39</v>
      </c>
      <c r="G47" s="39" t="s">
        <v>17</v>
      </c>
      <c r="H47" s="39" t="s">
        <v>130</v>
      </c>
      <c r="I47" s="38" t="s">
        <v>16</v>
      </c>
      <c r="J47" s="38" t="s">
        <v>16</v>
      </c>
      <c r="K47" s="38" t="s">
        <v>16</v>
      </c>
      <c r="L47" s="38" t="s">
        <v>8</v>
      </c>
      <c r="M47" s="37" t="s">
        <v>14</v>
      </c>
    </row>
    <row r="48" spans="1:15" s="26" customFormat="1" ht="108.5" customHeight="1" x14ac:dyDescent="0.55000000000000004">
      <c r="A48" s="41"/>
      <c r="B48" s="48"/>
      <c r="C48" s="49"/>
      <c r="D48" s="49"/>
      <c r="E48" s="56"/>
      <c r="F48" s="39">
        <v>40</v>
      </c>
      <c r="G48" s="39" t="s">
        <v>18</v>
      </c>
      <c r="H48" s="39" t="s">
        <v>130</v>
      </c>
      <c r="I48" s="36">
        <v>5</v>
      </c>
      <c r="J48" s="36">
        <v>3</v>
      </c>
      <c r="K48" s="36">
        <f>I48*J48</f>
        <v>15</v>
      </c>
      <c r="L48" s="46">
        <f>ROUND(K48/$K$60*100,1)</f>
        <v>5</v>
      </c>
      <c r="M48" s="37" t="s">
        <v>104</v>
      </c>
    </row>
    <row r="49" spans="1:15" s="26" customFormat="1" ht="62.5" customHeight="1" x14ac:dyDescent="0.55000000000000004">
      <c r="A49" s="41"/>
      <c r="B49" s="42" t="s">
        <v>45</v>
      </c>
      <c r="C49" s="43" t="s">
        <v>46</v>
      </c>
      <c r="D49" s="43" t="s">
        <v>122</v>
      </c>
      <c r="E49" s="38" t="s">
        <v>8</v>
      </c>
      <c r="F49" s="39">
        <v>41</v>
      </c>
      <c r="G49" s="39" t="s">
        <v>17</v>
      </c>
      <c r="H49" s="39" t="s">
        <v>130</v>
      </c>
      <c r="I49" s="38" t="s">
        <v>16</v>
      </c>
      <c r="J49" s="38" t="s">
        <v>16</v>
      </c>
      <c r="K49" s="38" t="s">
        <v>16</v>
      </c>
      <c r="L49" s="38" t="s">
        <v>16</v>
      </c>
      <c r="M49" s="37" t="s">
        <v>14</v>
      </c>
    </row>
    <row r="50" spans="1:15" s="26" customFormat="1" ht="54.5" customHeight="1" x14ac:dyDescent="0.55000000000000004">
      <c r="A50" s="41"/>
      <c r="B50" s="48"/>
      <c r="C50" s="49"/>
      <c r="D50" s="49"/>
      <c r="E50" s="38" t="s">
        <v>8</v>
      </c>
      <c r="F50" s="39">
        <v>42</v>
      </c>
      <c r="G50" s="39" t="s">
        <v>18</v>
      </c>
      <c r="H50" s="39" t="s">
        <v>130</v>
      </c>
      <c r="I50" s="36">
        <v>5</v>
      </c>
      <c r="J50" s="36">
        <v>2</v>
      </c>
      <c r="K50" s="36">
        <f>I50*J50</f>
        <v>10</v>
      </c>
      <c r="L50" s="46">
        <f>ROUND(K50/$K$60*100,1)</f>
        <v>3.3</v>
      </c>
      <c r="M50" s="37" t="s">
        <v>121</v>
      </c>
    </row>
    <row r="51" spans="1:15" s="26" customFormat="1" ht="162" customHeight="1" x14ac:dyDescent="0.55000000000000004">
      <c r="A51" s="41"/>
      <c r="B51" s="42" t="s">
        <v>49</v>
      </c>
      <c r="C51" s="43" t="s">
        <v>47</v>
      </c>
      <c r="D51" s="43" t="s">
        <v>127</v>
      </c>
      <c r="E51" s="43" t="s">
        <v>87</v>
      </c>
      <c r="F51" s="39">
        <v>43</v>
      </c>
      <c r="G51" s="39" t="s">
        <v>17</v>
      </c>
      <c r="H51" s="39" t="s">
        <v>130</v>
      </c>
      <c r="I51" s="38" t="s">
        <v>16</v>
      </c>
      <c r="J51" s="38" t="s">
        <v>16</v>
      </c>
      <c r="K51" s="38" t="s">
        <v>16</v>
      </c>
      <c r="L51" s="38" t="s">
        <v>16</v>
      </c>
      <c r="M51" s="37" t="s">
        <v>14</v>
      </c>
    </row>
    <row r="52" spans="1:15" s="26" customFormat="1" ht="162" customHeight="1" x14ac:dyDescent="0.55000000000000004">
      <c r="A52" s="41"/>
      <c r="B52" s="48"/>
      <c r="C52" s="49"/>
      <c r="D52" s="49"/>
      <c r="E52" s="49"/>
      <c r="F52" s="39">
        <v>44</v>
      </c>
      <c r="G52" s="39" t="s">
        <v>18</v>
      </c>
      <c r="H52" s="39" t="s">
        <v>130</v>
      </c>
      <c r="I52" s="36">
        <v>5</v>
      </c>
      <c r="J52" s="36">
        <v>3</v>
      </c>
      <c r="K52" s="36">
        <f>I52*J52</f>
        <v>15</v>
      </c>
      <c r="L52" s="46">
        <f>ROUND(K52/$K$60*100,1)</f>
        <v>5</v>
      </c>
      <c r="M52" s="37" t="s">
        <v>78</v>
      </c>
    </row>
    <row r="53" spans="1:15" s="26" customFormat="1" ht="80" customHeight="1" x14ac:dyDescent="0.55000000000000004">
      <c r="A53" s="41"/>
      <c r="B53" s="42" t="s">
        <v>48</v>
      </c>
      <c r="C53" s="55" t="s">
        <v>50</v>
      </c>
      <c r="D53" s="43" t="s">
        <v>128</v>
      </c>
      <c r="E53" s="38" t="s">
        <v>16</v>
      </c>
      <c r="F53" s="39">
        <v>45</v>
      </c>
      <c r="G53" s="39" t="s">
        <v>17</v>
      </c>
      <c r="H53" s="39" t="s">
        <v>130</v>
      </c>
      <c r="I53" s="38" t="s">
        <v>16</v>
      </c>
      <c r="J53" s="38" t="s">
        <v>16</v>
      </c>
      <c r="K53" s="38" t="s">
        <v>16</v>
      </c>
      <c r="L53" s="38" t="s">
        <v>16</v>
      </c>
      <c r="M53" s="37" t="s">
        <v>14</v>
      </c>
    </row>
    <row r="54" spans="1:15" s="26" customFormat="1" ht="46" customHeight="1" x14ac:dyDescent="0.55000000000000004">
      <c r="A54" s="41"/>
      <c r="B54" s="44"/>
      <c r="C54" s="63"/>
      <c r="D54" s="49"/>
      <c r="E54" s="38" t="s">
        <v>16</v>
      </c>
      <c r="F54" s="39">
        <v>46</v>
      </c>
      <c r="G54" s="39" t="s">
        <v>18</v>
      </c>
      <c r="H54" s="39" t="s">
        <v>130</v>
      </c>
      <c r="I54" s="36">
        <v>5</v>
      </c>
      <c r="J54" s="36">
        <v>1</v>
      </c>
      <c r="K54" s="36">
        <f t="shared" ref="K54" si="2">I54*J54</f>
        <v>5</v>
      </c>
      <c r="L54" s="46">
        <f>ROUND(K54/$K$60*100,1)</f>
        <v>1.7</v>
      </c>
      <c r="M54" s="37" t="s">
        <v>41</v>
      </c>
      <c r="O54" s="26">
        <f>SUM(K47:K54)</f>
        <v>45</v>
      </c>
    </row>
    <row r="55" spans="1:15" s="26" customFormat="1" ht="76.5" customHeight="1" x14ac:dyDescent="0.55000000000000004">
      <c r="A55" s="47"/>
      <c r="B55" s="48"/>
      <c r="C55" s="56"/>
      <c r="D55" s="64" t="s">
        <v>134</v>
      </c>
      <c r="E55" s="65" t="s">
        <v>133</v>
      </c>
      <c r="F55" s="39">
        <v>47</v>
      </c>
      <c r="G55" s="39" t="s">
        <v>129</v>
      </c>
      <c r="H55" s="39">
        <v>-15</v>
      </c>
      <c r="I55" s="38" t="s">
        <v>8</v>
      </c>
      <c r="J55" s="38" t="s">
        <v>8</v>
      </c>
      <c r="K55" s="38" t="s">
        <v>8</v>
      </c>
      <c r="L55" s="38" t="s">
        <v>8</v>
      </c>
      <c r="M55" s="37" t="s">
        <v>131</v>
      </c>
    </row>
    <row r="56" spans="1:15" x14ac:dyDescent="0.55000000000000004">
      <c r="A56" s="3" t="s">
        <v>51</v>
      </c>
      <c r="B56" s="4"/>
      <c r="C56" s="10"/>
      <c r="D56" s="10"/>
      <c r="E56" s="4"/>
      <c r="F56" s="4"/>
      <c r="G56" s="11"/>
      <c r="H56" s="20"/>
      <c r="I56" s="4"/>
      <c r="J56" s="4"/>
      <c r="K56" s="4"/>
      <c r="L56" s="4"/>
      <c r="M56" s="12"/>
    </row>
    <row r="57" spans="1:15" ht="90" customHeight="1" x14ac:dyDescent="0.55000000000000004">
      <c r="A57" s="5"/>
      <c r="B57" s="5" t="s">
        <v>53</v>
      </c>
      <c r="C57" s="6" t="s">
        <v>54</v>
      </c>
      <c r="D57" s="6" t="s">
        <v>56</v>
      </c>
      <c r="E57" s="7" t="s">
        <v>16</v>
      </c>
      <c r="F57" s="18">
        <v>48</v>
      </c>
      <c r="G57" s="8" t="s">
        <v>18</v>
      </c>
      <c r="H57" s="18" t="s">
        <v>130</v>
      </c>
      <c r="I57" s="5">
        <v>5</v>
      </c>
      <c r="J57" s="5">
        <v>1</v>
      </c>
      <c r="K57" s="5">
        <f>I57*J57</f>
        <v>5</v>
      </c>
      <c r="L57" s="9">
        <f>ROUND(K57/$K$60*100,1)</f>
        <v>1.7</v>
      </c>
      <c r="M57" s="6" t="s">
        <v>105</v>
      </c>
      <c r="O57" s="2">
        <f>SUM(K57)</f>
        <v>5</v>
      </c>
    </row>
    <row r="58" spans="1:15" x14ac:dyDescent="0.55000000000000004">
      <c r="A58" s="3" t="s">
        <v>52</v>
      </c>
      <c r="B58" s="4"/>
      <c r="C58" s="10"/>
      <c r="D58" s="10"/>
      <c r="E58" s="4"/>
      <c r="F58" s="4"/>
      <c r="G58" s="11"/>
      <c r="H58" s="20"/>
      <c r="I58" s="4"/>
      <c r="J58" s="4"/>
      <c r="K58" s="4"/>
      <c r="L58" s="4"/>
      <c r="M58" s="12"/>
    </row>
    <row r="59" spans="1:15" ht="45" x14ac:dyDescent="0.55000000000000004">
      <c r="A59" s="5"/>
      <c r="B59" s="7" t="s">
        <v>16</v>
      </c>
      <c r="C59" s="6" t="s">
        <v>55</v>
      </c>
      <c r="D59" s="6" t="s">
        <v>124</v>
      </c>
      <c r="E59" s="6" t="s">
        <v>123</v>
      </c>
      <c r="F59" s="18">
        <v>49</v>
      </c>
      <c r="G59" s="8" t="s">
        <v>17</v>
      </c>
      <c r="H59" s="18" t="s">
        <v>130</v>
      </c>
      <c r="I59" s="7" t="s">
        <v>16</v>
      </c>
      <c r="J59" s="7" t="s">
        <v>16</v>
      </c>
      <c r="K59" s="7" t="s">
        <v>16</v>
      </c>
      <c r="L59" s="7" t="s">
        <v>16</v>
      </c>
      <c r="M59" s="6" t="s">
        <v>14</v>
      </c>
    </row>
    <row r="60" spans="1:15" x14ac:dyDescent="0.55000000000000004">
      <c r="A60" s="13"/>
      <c r="B60" s="14"/>
      <c r="C60" s="15"/>
      <c r="D60" s="15"/>
      <c r="E60" s="14"/>
      <c r="F60" s="16"/>
      <c r="G60" s="23" t="s">
        <v>42</v>
      </c>
      <c r="H60" s="24"/>
      <c r="I60" s="24"/>
      <c r="J60" s="25"/>
      <c r="K60" s="17">
        <f>SUM(K5:K59)</f>
        <v>300</v>
      </c>
      <c r="L60" s="21">
        <v>100</v>
      </c>
      <c r="M60" s="6"/>
      <c r="O60" s="2">
        <f>SUM(O5:O59)</f>
        <v>300</v>
      </c>
    </row>
    <row r="62" spans="1:15" x14ac:dyDescent="0.55000000000000004">
      <c r="L62" s="22">
        <f>SUM(L5:L59)</f>
        <v>100</v>
      </c>
    </row>
  </sheetData>
  <autoFilter ref="A3:M60" xr:uid="{21286394-8948-41A2-B3B7-682C80C3EE09}"/>
  <mergeCells count="58">
    <mergeCell ref="E18:E19"/>
    <mergeCell ref="D32:D33"/>
    <mergeCell ref="B6:B8"/>
    <mergeCell ref="C6:C8"/>
    <mergeCell ref="D6:D8"/>
    <mergeCell ref="C10:C14"/>
    <mergeCell ref="D10:D14"/>
    <mergeCell ref="B15:B16"/>
    <mergeCell ref="C15:C16"/>
    <mergeCell ref="D15:D16"/>
    <mergeCell ref="D18:D19"/>
    <mergeCell ref="D24:D25"/>
    <mergeCell ref="B26:B27"/>
    <mergeCell ref="C26:C27"/>
    <mergeCell ref="D26:D27"/>
    <mergeCell ref="B20:B21"/>
    <mergeCell ref="C53:C55"/>
    <mergeCell ref="D20:D21"/>
    <mergeCell ref="C34:C37"/>
    <mergeCell ref="B34:B37"/>
    <mergeCell ref="B18:B19"/>
    <mergeCell ref="C18:C19"/>
    <mergeCell ref="B24:B25"/>
    <mergeCell ref="C24:C25"/>
    <mergeCell ref="B32:B33"/>
    <mergeCell ref="C32:C33"/>
    <mergeCell ref="D34:D37"/>
    <mergeCell ref="G60:J60"/>
    <mergeCell ref="B40:B41"/>
    <mergeCell ref="D51:D52"/>
    <mergeCell ref="B51:B52"/>
    <mergeCell ref="C51:C52"/>
    <mergeCell ref="D53:D54"/>
    <mergeCell ref="C42:C43"/>
    <mergeCell ref="D42:D43"/>
    <mergeCell ref="B44:B45"/>
    <mergeCell ref="C44:C45"/>
    <mergeCell ref="D44:D45"/>
    <mergeCell ref="D49:D50"/>
    <mergeCell ref="C49:C50"/>
    <mergeCell ref="B49:B50"/>
    <mergeCell ref="B53:B55"/>
    <mergeCell ref="D47:D48"/>
    <mergeCell ref="E47:E48"/>
    <mergeCell ref="E51:E52"/>
    <mergeCell ref="B10:B14"/>
    <mergeCell ref="B42:B43"/>
    <mergeCell ref="C47:C48"/>
    <mergeCell ref="B38:B39"/>
    <mergeCell ref="C38:C39"/>
    <mergeCell ref="B28:B29"/>
    <mergeCell ref="C20:C21"/>
    <mergeCell ref="B47:B48"/>
    <mergeCell ref="D38:D39"/>
    <mergeCell ref="D40:D41"/>
    <mergeCell ref="C40:C41"/>
    <mergeCell ref="D28:D29"/>
    <mergeCell ref="C28:C29"/>
  </mergeCells>
  <phoneticPr fontId="1"/>
  <pageMargins left="0.70866141732283472" right="0.70866141732283472" top="0.74803149606299213" bottom="0.74803149606299213" header="0.31496062992125984" footer="0.31496062992125984"/>
  <pageSetup paperSize="9" scale="65" fitToHeight="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麻都子</dc:creator>
  <cp:lastModifiedBy>小林 春佳</cp:lastModifiedBy>
  <cp:lastPrinted>2025-06-04T04:10:08Z</cp:lastPrinted>
  <dcterms:created xsi:type="dcterms:W3CDTF">2025-05-08T12:07:31Z</dcterms:created>
  <dcterms:modified xsi:type="dcterms:W3CDTF">2025-06-04T04:10:15Z</dcterms:modified>
</cp:coreProperties>
</file>